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otero\OneDrive - CGPJ.ES\Documentos\VIOLENCIA MUJER\2023\1º Trimestre\Publicar\"/>
    </mc:Choice>
  </mc:AlternateContent>
  <xr:revisionPtr revIDLastSave="0" documentId="13_ncr:1_{FE965E21-483F-4028-BD11-3FB6141C9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22" i="2" l="1"/>
  <c r="AT23" i="2"/>
  <c r="AT24" i="2"/>
  <c r="AT25" i="2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U25" i="7" l="1"/>
  <c r="AU32" i="8"/>
  <c r="AU17" i="8"/>
  <c r="AU35" i="5"/>
  <c r="AU31" i="5"/>
  <c r="AU20" i="8"/>
  <c r="AU33" i="5"/>
  <c r="AU32" i="6"/>
  <c r="AU30" i="6"/>
  <c r="AU18" i="4"/>
  <c r="AU23" i="2"/>
  <c r="AU29" i="7"/>
  <c r="AU32" i="5"/>
  <c r="AU29" i="5"/>
  <c r="AU25" i="2"/>
  <c r="AU37" i="6"/>
  <c r="AU23" i="7"/>
  <c r="AU30" i="8"/>
  <c r="AU36" i="6"/>
  <c r="AU14" i="8"/>
  <c r="AU14" i="7"/>
  <c r="AU16" i="7" s="1"/>
  <c r="AU17" i="7" s="1"/>
  <c r="AU38" i="6"/>
  <c r="AU31" i="8"/>
  <c r="AU35" i="6"/>
  <c r="AU19" i="3"/>
  <c r="AU33" i="7"/>
  <c r="AU31" i="6"/>
  <c r="AU21" i="3"/>
  <c r="AU28" i="5"/>
  <c r="AU22" i="2"/>
  <c r="AU20" i="3"/>
  <c r="AU34" i="5"/>
  <c r="AU30" i="5"/>
  <c r="AU24" i="8"/>
  <c r="AU18" i="3"/>
  <c r="AU22" i="3" s="1"/>
  <c r="AU34" i="6"/>
  <c r="AU33" i="6"/>
  <c r="AU24" i="7"/>
  <c r="AU17" i="4"/>
  <c r="AU19" i="4"/>
  <c r="AU24" i="2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35" i="5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<sst xmlns="http://schemas.openxmlformats.org/spreadsheetml/2006/main" count="450" uniqueCount="172">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</sst>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'Denuncias, Víctimas y Renuncias'!$W$24:$AU$24</c:f>
              <c:numCache>
                <c:formatCode>0.0</c:formatCode>
                <c:ptCount val="25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0.10661340434975589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'Denuncias, Víctimas y Renuncias'!$W$25:$AU$25</c:f>
              <c:numCache>
                <c:formatCode>0.0</c:formatCode>
                <c:ptCount val="25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0.13167557817432196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'Audiencias Provinciales'!$W$14:$AU$14</c:f>
              <c:numCache>
                <c:formatCode>0.0%</c:formatCode>
                <c:ptCount val="25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0.74117647058823533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'Audiencias Provinciales'!$W$17:$AU$17</c:f>
              <c:numCache>
                <c:formatCode>0.0%</c:formatCode>
                <c:ptCount val="25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'Audiencias Provinciales'!$W$20:$AU$20</c:f>
              <c:numCache>
                <c:formatCode>0.0%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'Audiencias Provinciales'!$W$24:$AU$24</c:f>
              <c:numCache>
                <c:formatCode>0.0%</c:formatCode>
                <c:ptCount val="25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0.79669030732860524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Medidas'!$W$13:$AU$13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'Órdenes y Medidas'!$W$19:$AU$19</c:f>
              <c:numCache>
                <c:formatCode>0.0%</c:formatCode>
                <c:ptCount val="25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0.69235430764569239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Medidas'!$W$13:$AU$13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'Órdenes y Medidas'!$W$14:$AU$14</c:f>
              <c:numCache>
                <c:formatCode>#,##0</c:formatCode>
                <c:ptCount val="25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Enjuiciados!$W$18:$AU$18</c:f>
              <c:numCache>
                <c:formatCode>0.0%</c:formatCode>
                <c:ptCount val="25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0.89595015576323989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Enjuiciados!$W$19:$AU$19</c:f>
              <c:numCache>
                <c:formatCode>0.0%</c:formatCode>
                <c:ptCount val="25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0.94132149901380668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Penales'!$W$28:$AU$28</c:f>
              <c:numCache>
                <c:formatCode>#,##0</c:formatCode>
                <c:ptCount val="25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Penales'!$W$29:$AU$29</c:f>
              <c:numCache>
                <c:formatCode>#,##0</c:formatCode>
                <c:ptCount val="25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Penales'!$W$30:$AU$30</c:f>
              <c:numCache>
                <c:formatCode>#,##0</c:formatCode>
                <c:ptCount val="25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Penales'!$W$31:$AU$31</c:f>
              <c:numCache>
                <c:formatCode>#,##0</c:formatCode>
                <c:ptCount val="25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Penales'!$W$32:$AU$32</c:f>
              <c:numCache>
                <c:formatCode>#,##0</c:formatCode>
                <c:ptCount val="25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Penales'!$W$33:$AU$33</c:f>
              <c:numCache>
                <c:formatCode>#,##0</c:formatCode>
                <c:ptCount val="25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Civiles'!$W$30:$AU$30</c:f>
              <c:numCache>
                <c:formatCode>#,##0</c:formatCode>
                <c:ptCount val="25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Civiles'!$W$31:$AU$31</c:f>
              <c:numCache>
                <c:formatCode>#,##0</c:formatCode>
                <c:ptCount val="25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Civiles'!$W$32:$AU$32</c:f>
              <c:numCache>
                <c:formatCode>#,##0</c:formatCode>
                <c:ptCount val="25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Civiles'!$W$33:$AU$33</c:f>
              <c:numCache>
                <c:formatCode>#,##0</c:formatCode>
                <c:ptCount val="25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Civiles'!$W$34:$AU$34</c:f>
              <c:numCache>
                <c:formatCode>#,##0</c:formatCode>
                <c:ptCount val="25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'Medidas Civiles'!$W$36:$AU$36</c:f>
              <c:numCache>
                <c:formatCode>#,##0</c:formatCode>
                <c:ptCount val="25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'Juzgados de lo Penal'!$W$24:$AU$24</c:f>
              <c:numCache>
                <c:formatCode>0.0%</c:formatCode>
                <c:ptCount val="25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0.66395570167849105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'Juzgados de lo Penal'!$W$25:$AU$25</c:f>
              <c:numCache>
                <c:formatCode>0.0%</c:formatCode>
                <c:ptCount val="25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0.7052838857893009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'Juzgados de lo Penal'!$W$17:$AU$17</c:f>
              <c:numCache>
                <c:formatCode>0.0%</c:formatCode>
                <c:ptCount val="25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0.68167165553764675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'Audiencias Provinciales'!$W$31:$AU$31</c:f>
              <c:numCache>
                <c:formatCode>0.0%</c:formatCode>
                <c:ptCount val="25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0.75641025641025639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Provinciales'!$W$11:$AU$11</c:f>
              <c:strCache>
                <c:ptCount val="25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</c:strCache>
            </c:strRef>
          </c:cat>
          <c:val>
            <c:numRef>
              <c:f>'Audiencias Provinciales'!$W$32:$AU$32</c:f>
              <c:numCache>
                <c:formatCode>0.0%</c:formatCode>
                <c:ptCount val="25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U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47" ht="14.25" x14ac:dyDescent="0.2">
      <c r="AP8" s="27" t="s">
        <v>167</v>
      </c>
    </row>
    <row r="11" spans="2:47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</row>
    <row r="12" spans="2:47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46443</v>
      </c>
    </row>
    <row r="13" spans="2:47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29537</v>
      </c>
    </row>
    <row r="14" spans="2:47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15523</v>
      </c>
    </row>
    <row r="15" spans="2:47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95</v>
      </c>
    </row>
    <row r="16" spans="2:47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</row>
    <row r="17" spans="2:47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45060</v>
      </c>
    </row>
    <row r="18" spans="2:47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117</v>
      </c>
    </row>
    <row r="19" spans="2:47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2760</v>
      </c>
    </row>
    <row r="20" spans="2:47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2044</v>
      </c>
    </row>
    <row r="21" spans="2:47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4804</v>
      </c>
    </row>
    <row r="22" spans="2:47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" si="5">AU14/AU17</f>
        <v>0.34449622725255213</v>
      </c>
    </row>
    <row r="23" spans="2:47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6">AI20/AI21</f>
        <v>0.37711522965350525</v>
      </c>
      <c r="AJ23" s="12">
        <f t="shared" si="6"/>
        <v>0.3721518987341772</v>
      </c>
      <c r="AK23" s="12">
        <f t="shared" si="6"/>
        <v>0.37563903089575462</v>
      </c>
      <c r="AL23" s="12">
        <f t="shared" si="6"/>
        <v>0.39690140845070421</v>
      </c>
      <c r="AM23" s="12">
        <f t="shared" si="6"/>
        <v>0.39994355066327969</v>
      </c>
      <c r="AN23" s="12">
        <f t="shared" si="6"/>
        <v>0.38525171354289767</v>
      </c>
      <c r="AO23" s="12">
        <f t="shared" ref="AO23:AQ23" si="7">AO20/AO21</f>
        <v>0.43211392094279399</v>
      </c>
      <c r="AP23" s="12">
        <f t="shared" ref="AP23" si="8">AP20/AP21</f>
        <v>0.40846888716757035</v>
      </c>
      <c r="AQ23" s="12">
        <f t="shared" si="7"/>
        <v>0.42950905749540563</v>
      </c>
      <c r="AR23" s="12">
        <f t="shared" ref="AR23" si="9">AR20/AR21</f>
        <v>0.421886249100072</v>
      </c>
      <c r="AS23" s="12">
        <f t="shared" ref="AS23:AT23" si="10">AS20/AS21</f>
        <v>0.44337016574585636</v>
      </c>
      <c r="AT23" s="12">
        <f t="shared" si="10"/>
        <v>0.43449781659388648</v>
      </c>
      <c r="AU23" s="12">
        <f t="shared" ref="AU23" si="11">AU20/AU21</f>
        <v>0.42547876769358867</v>
      </c>
    </row>
    <row r="24" spans="2:47" ht="30" customHeight="1" thickBot="1" x14ac:dyDescent="0.25">
      <c r="B24" s="5" t="s">
        <v>40</v>
      </c>
      <c r="C24" s="25">
        <f t="shared" ref="C24:AN24" si="12">C21/C17</f>
        <v>0.11986046962307419</v>
      </c>
      <c r="D24" s="25">
        <f t="shared" si="12"/>
        <v>0.12564212328767124</v>
      </c>
      <c r="E24" s="25">
        <f t="shared" si="12"/>
        <v>0.11675637309989945</v>
      </c>
      <c r="F24" s="25">
        <f t="shared" si="12"/>
        <v>0.12310069533865568</v>
      </c>
      <c r="G24" s="25">
        <f t="shared" si="12"/>
        <v>0.12608946315325398</v>
      </c>
      <c r="H24" s="25">
        <f t="shared" si="12"/>
        <v>0.12576599460231783</v>
      </c>
      <c r="I24" s="25">
        <f t="shared" si="12"/>
        <v>0.1173071104387292</v>
      </c>
      <c r="J24" s="25">
        <f t="shared" si="12"/>
        <v>0.12131423757371525</v>
      </c>
      <c r="K24" s="25">
        <f t="shared" si="12"/>
        <v>0.12498766893558252</v>
      </c>
      <c r="L24" s="25">
        <f t="shared" si="12"/>
        <v>0.13211773242058109</v>
      </c>
      <c r="M24" s="25">
        <f t="shared" si="12"/>
        <v>0.11975542905334177</v>
      </c>
      <c r="N24" s="25">
        <f t="shared" si="12"/>
        <v>0.11949985682924501</v>
      </c>
      <c r="O24" s="25">
        <f t="shared" si="12"/>
        <v>0.12183994786128358</v>
      </c>
      <c r="P24" s="25">
        <f t="shared" si="12"/>
        <v>0.12909391298713921</v>
      </c>
      <c r="Q24" s="25">
        <f t="shared" si="12"/>
        <v>0.12399950744982145</v>
      </c>
      <c r="R24" s="25">
        <f t="shared" si="12"/>
        <v>0.1203113488580672</v>
      </c>
      <c r="S24" s="25">
        <f t="shared" si="12"/>
        <v>0.11317393342709799</v>
      </c>
      <c r="T24" s="25">
        <f t="shared" si="12"/>
        <v>0.12981459330143541</v>
      </c>
      <c r="U24" s="25">
        <f t="shared" si="12"/>
        <v>0.11801363737983456</v>
      </c>
      <c r="V24" s="25">
        <f t="shared" si="12"/>
        <v>0.1177509655399539</v>
      </c>
      <c r="W24" s="25">
        <f t="shared" si="12"/>
        <v>0.10979009942658741</v>
      </c>
      <c r="X24" s="25">
        <f t="shared" si="12"/>
        <v>0.10560868057275925</v>
      </c>
      <c r="Y24" s="25">
        <f t="shared" si="12"/>
        <v>0.10152843776025082</v>
      </c>
      <c r="Z24" s="25">
        <f t="shared" si="12"/>
        <v>9.9528253512460266E-2</v>
      </c>
      <c r="AA24" s="25">
        <f t="shared" si="12"/>
        <v>0.11184540960638663</v>
      </c>
      <c r="AB24" s="25">
        <f t="shared" si="12"/>
        <v>0.11001193080135216</v>
      </c>
      <c r="AC24" s="25">
        <f t="shared" si="12"/>
        <v>0.10936195294464365</v>
      </c>
      <c r="AD24" s="25">
        <f t="shared" si="12"/>
        <v>0.10641985231325664</v>
      </c>
      <c r="AE24" s="25">
        <f t="shared" si="12"/>
        <v>9.7317868793040954E-2</v>
      </c>
      <c r="AF24" s="25">
        <f t="shared" si="12"/>
        <v>0.10716406350845488</v>
      </c>
      <c r="AG24" s="25">
        <f t="shared" si="12"/>
        <v>0.10586743515850144</v>
      </c>
      <c r="AH24" s="25">
        <f t="shared" si="12"/>
        <v>0.11241338640719446</v>
      </c>
      <c r="AI24" s="25">
        <f t="shared" si="12"/>
        <v>0.10688754270620998</v>
      </c>
      <c r="AJ24" s="25">
        <f t="shared" si="12"/>
        <v>9.4775358406814225E-2</v>
      </c>
      <c r="AK24" s="25">
        <f t="shared" si="12"/>
        <v>0.10837568954303471</v>
      </c>
      <c r="AL24" s="25">
        <f t="shared" si="12"/>
        <v>9.8488001109723958E-2</v>
      </c>
      <c r="AM24" s="25">
        <f t="shared" si="12"/>
        <v>0.10314410480349345</v>
      </c>
      <c r="AN24" s="25">
        <f t="shared" si="12"/>
        <v>0.1053326030671181</v>
      </c>
      <c r="AO24" s="25">
        <f t="shared" ref="AO24:AQ24" si="13">AO21/AO17</f>
        <v>9.2927218799908742E-2</v>
      </c>
      <c r="AP24" s="25">
        <f t="shared" ref="AP24" si="14">AP21/AP17</f>
        <v>9.445419959028388E-2</v>
      </c>
      <c r="AQ24" s="25">
        <f t="shared" si="13"/>
        <v>9.4093525357575161E-2</v>
      </c>
      <c r="AR24" s="25">
        <f t="shared" ref="AR24" si="15">AR21/AR17</f>
        <v>9.3550052758009108E-2</v>
      </c>
      <c r="AS24" s="25">
        <f t="shared" ref="AS24:AT24" si="16">AS21/AS17</f>
        <v>9.0584923365655295E-2</v>
      </c>
      <c r="AT24" s="25">
        <f t="shared" si="16"/>
        <v>0.10527767561603531</v>
      </c>
      <c r="AU24" s="25">
        <f t="shared" ref="AU24" si="17">AU21/AU17</f>
        <v>0.10661340434975589</v>
      </c>
    </row>
    <row r="25" spans="2:47" ht="30" customHeight="1" thickBot="1" x14ac:dyDescent="0.25">
      <c r="B25" s="7" t="s">
        <v>41</v>
      </c>
      <c r="C25" s="26">
        <f t="shared" ref="C25:AN25" si="18">C20/C14</f>
        <v>0.13098869549614212</v>
      </c>
      <c r="D25" s="26">
        <f t="shared" si="18"/>
        <v>0.14656866934450047</v>
      </c>
      <c r="E25" s="26">
        <f t="shared" si="18"/>
        <v>0.1339919980403364</v>
      </c>
      <c r="F25" s="26">
        <f t="shared" si="18"/>
        <v>0.14823282842716967</v>
      </c>
      <c r="G25" s="26">
        <f t="shared" si="18"/>
        <v>0.15515999588435025</v>
      </c>
      <c r="H25" s="26">
        <f t="shared" si="18"/>
        <v>0.15638875185002465</v>
      </c>
      <c r="I25" s="26">
        <f t="shared" si="18"/>
        <v>0.1451405474921918</v>
      </c>
      <c r="J25" s="26">
        <f t="shared" si="18"/>
        <v>0.14503740648379052</v>
      </c>
      <c r="K25" s="26">
        <f t="shared" si="18"/>
        <v>0.14931095223292923</v>
      </c>
      <c r="L25" s="26">
        <f t="shared" si="18"/>
        <v>0.16350200143692908</v>
      </c>
      <c r="M25" s="26">
        <f t="shared" si="18"/>
        <v>0.14060731799321011</v>
      </c>
      <c r="N25" s="26">
        <f t="shared" si="18"/>
        <v>0.14625815133009004</v>
      </c>
      <c r="O25" s="26">
        <f t="shared" si="18"/>
        <v>0.14287310098302056</v>
      </c>
      <c r="P25" s="26">
        <f t="shared" si="18"/>
        <v>0.15998741082668905</v>
      </c>
      <c r="Q25" s="26">
        <f t="shared" si="18"/>
        <v>0.15077650930782679</v>
      </c>
      <c r="R25" s="26">
        <f t="shared" si="18"/>
        <v>0.15573227302849568</v>
      </c>
      <c r="S25" s="26">
        <f t="shared" si="18"/>
        <v>0.1287235186579202</v>
      </c>
      <c r="T25" s="26">
        <f t="shared" si="18"/>
        <v>0.15031897926634769</v>
      </c>
      <c r="U25" s="26">
        <f t="shared" si="18"/>
        <v>0.14271375125467653</v>
      </c>
      <c r="V25" s="26">
        <f t="shared" si="18"/>
        <v>0.14305835010060361</v>
      </c>
      <c r="W25" s="26">
        <f t="shared" si="18"/>
        <v>0.13743329542472224</v>
      </c>
      <c r="X25" s="26">
        <f t="shared" si="18"/>
        <v>0.13388114209827356</v>
      </c>
      <c r="Y25" s="26">
        <f t="shared" si="18"/>
        <v>0.12134884825457136</v>
      </c>
      <c r="Z25" s="26">
        <f t="shared" si="18"/>
        <v>0.12793798966494416</v>
      </c>
      <c r="AA25" s="26">
        <f t="shared" si="18"/>
        <v>0.12679715918932963</v>
      </c>
      <c r="AB25" s="26">
        <f t="shared" si="18"/>
        <v>0.12034496275970208</v>
      </c>
      <c r="AC25" s="26">
        <f t="shared" si="18"/>
        <v>0.1324407039020658</v>
      </c>
      <c r="AD25" s="26">
        <f t="shared" si="18"/>
        <v>0.120552098292644</v>
      </c>
      <c r="AE25" s="26">
        <f t="shared" si="18"/>
        <v>0.10476861639652338</v>
      </c>
      <c r="AF25" s="26">
        <f t="shared" si="18"/>
        <v>0.12599501487496984</v>
      </c>
      <c r="AG25" s="26">
        <f t="shared" si="18"/>
        <v>0.12891447830360905</v>
      </c>
      <c r="AH25" s="26">
        <f t="shared" si="18"/>
        <v>0.11766473814711849</v>
      </c>
      <c r="AI25" s="26">
        <f t="shared" si="18"/>
        <v>0.12125399430002591</v>
      </c>
      <c r="AJ25" s="26">
        <f t="shared" si="18"/>
        <v>0.1074463225216994</v>
      </c>
      <c r="AK25" s="26">
        <f t="shared" si="18"/>
        <v>0.12303436225975539</v>
      </c>
      <c r="AL25" s="26">
        <f t="shared" si="18"/>
        <v>0.11868261455525607</v>
      </c>
      <c r="AM25" s="26">
        <f t="shared" si="18"/>
        <v>0.12710800143523501</v>
      </c>
      <c r="AN25" s="26">
        <f t="shared" si="18"/>
        <v>0.12301886792452831</v>
      </c>
      <c r="AO25" s="26">
        <f t="shared" ref="AO25:AQ25" si="19">AO20/AO14</f>
        <v>0.11946782514254684</v>
      </c>
      <c r="AP25" s="26">
        <f t="shared" ref="AP25" si="20">AP20/AP14</f>
        <v>0.1157448053848405</v>
      </c>
      <c r="AQ25" s="26">
        <f t="shared" si="19"/>
        <v>0.12067566570775246</v>
      </c>
      <c r="AR25" s="26">
        <f t="shared" ref="AR25" si="21">AR20/AR14</f>
        <v>0.11600131969646982</v>
      </c>
      <c r="AS25" s="26">
        <f t="shared" ref="AS25:AT25" si="22">AS20/AS14</f>
        <v>0.1142755428978284</v>
      </c>
      <c r="AT25" s="26">
        <f t="shared" si="22"/>
        <v>0.13244592346089851</v>
      </c>
      <c r="AU25" s="26">
        <f t="shared" ref="AU25" si="23">AU20/AU14</f>
        <v>0.13167557817432196</v>
      </c>
    </row>
    <row r="26" spans="2:47" ht="13.5" thickTop="1" x14ac:dyDescent="0.2"/>
    <row r="28" spans="2:47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U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47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  <c r="AT13" s="4" t="s">
        <v>170</v>
      </c>
      <c r="AU13" s="4" t="s">
        <v>171</v>
      </c>
    </row>
    <row r="14" spans="2:47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9901</v>
      </c>
    </row>
    <row r="15" spans="2:47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</row>
    <row r="16" spans="2:47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6855</v>
      </c>
    </row>
    <row r="17" spans="2:47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3008</v>
      </c>
    </row>
    <row r="18" spans="2:47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f t="shared" ref="AU18" si="2">SUM(AU15,AU17)</f>
        <v>3044</v>
      </c>
    </row>
    <row r="19" spans="2:47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" si="8">AU16/AU14</f>
        <v>0.69235430764569239</v>
      </c>
    </row>
    <row r="20" spans="2:47" s="3" customFormat="1" ht="20.100000000000001" customHeight="1" thickBot="1" x14ac:dyDescent="0.25">
      <c r="B20" s="5" t="s">
        <v>45</v>
      </c>
      <c r="C20" s="12">
        <f t="shared" ref="C20:N20" si="9">C17/C14</f>
        <v>0.3732360679263334</v>
      </c>
      <c r="D20" s="12">
        <f t="shared" si="9"/>
        <v>0.38122332859174962</v>
      </c>
      <c r="E20" s="12">
        <f t="shared" si="9"/>
        <v>0.37836341490421882</v>
      </c>
      <c r="F20" s="12">
        <f t="shared" si="9"/>
        <v>0.41051844466600201</v>
      </c>
      <c r="G20" s="12">
        <f t="shared" si="9"/>
        <v>0.40864516129032258</v>
      </c>
      <c r="H20" s="12">
        <f t="shared" si="9"/>
        <v>0.41088631984585744</v>
      </c>
      <c r="I20" s="12">
        <f t="shared" si="9"/>
        <v>0.39899403438998715</v>
      </c>
      <c r="J20" s="12">
        <f t="shared" si="9"/>
        <v>0.42440447253281477</v>
      </c>
      <c r="K20" s="12">
        <f t="shared" si="9"/>
        <v>0.41693148595398499</v>
      </c>
      <c r="L20" s="12">
        <f t="shared" si="9"/>
        <v>0.44530137636449929</v>
      </c>
      <c r="M20" s="12">
        <f t="shared" si="9"/>
        <v>0.44158056091745201</v>
      </c>
      <c r="N20" s="12">
        <f t="shared" si="9"/>
        <v>0.43013019218846871</v>
      </c>
      <c r="O20" s="12">
        <f t="shared" ref="O20:AN20" si="10">O17/O14</f>
        <v>0.38213606089438629</v>
      </c>
      <c r="P20" s="12">
        <f t="shared" si="10"/>
        <v>0.38647186147186147</v>
      </c>
      <c r="Q20" s="12">
        <f t="shared" si="10"/>
        <v>0.38088445078459343</v>
      </c>
      <c r="R20" s="12">
        <f t="shared" si="10"/>
        <v>0.36545866364665913</v>
      </c>
      <c r="S20" s="12">
        <f t="shared" si="10"/>
        <v>0.3280684435669628</v>
      </c>
      <c r="T20" s="12">
        <f t="shared" si="10"/>
        <v>0.33399395014081568</v>
      </c>
      <c r="U20" s="12">
        <f t="shared" si="10"/>
        <v>0.32628249481071464</v>
      </c>
      <c r="V20" s="12">
        <f t="shared" si="10"/>
        <v>0.31910235358511219</v>
      </c>
      <c r="W20" s="12">
        <f t="shared" si="10"/>
        <v>0.2956254634043004</v>
      </c>
      <c r="X20" s="12">
        <f t="shared" si="10"/>
        <v>0.30208739758095982</v>
      </c>
      <c r="Y20" s="12">
        <f t="shared" si="10"/>
        <v>0.30046035805626597</v>
      </c>
      <c r="Z20" s="12">
        <f t="shared" si="10"/>
        <v>0.31218864164729326</v>
      </c>
      <c r="AA20" s="12">
        <f t="shared" si="10"/>
        <v>0.30272407732864676</v>
      </c>
      <c r="AB20" s="12">
        <f t="shared" si="10"/>
        <v>0.31162931556632345</v>
      </c>
      <c r="AC20" s="12">
        <f t="shared" si="10"/>
        <v>0.30944720678560983</v>
      </c>
      <c r="AD20" s="12">
        <f t="shared" si="10"/>
        <v>0.26985568674941973</v>
      </c>
      <c r="AE20" s="12">
        <f t="shared" si="10"/>
        <v>0.32014690451206718</v>
      </c>
      <c r="AF20" s="12">
        <f t="shared" si="10"/>
        <v>0.28639641395439486</v>
      </c>
      <c r="AG20" s="12">
        <f t="shared" si="10"/>
        <v>0.26282693884990432</v>
      </c>
      <c r="AH20" s="12">
        <f t="shared" si="10"/>
        <v>0.28166750376695127</v>
      </c>
      <c r="AI20" s="12">
        <f t="shared" si="10"/>
        <v>0.28461791470233527</v>
      </c>
      <c r="AJ20" s="12">
        <f t="shared" si="10"/>
        <v>0.2862165110922536</v>
      </c>
      <c r="AK20" s="12">
        <f t="shared" si="10"/>
        <v>0.28420029168692268</v>
      </c>
      <c r="AL20" s="12">
        <f t="shared" si="10"/>
        <v>0.30103595368677638</v>
      </c>
      <c r="AM20" s="12">
        <f t="shared" si="10"/>
        <v>0.31055214723926378</v>
      </c>
      <c r="AN20" s="12">
        <f t="shared" si="10"/>
        <v>0.28935185185185186</v>
      </c>
      <c r="AO20" s="12">
        <f t="shared" ref="AO20:AQ20" si="11">AO17/AO14</f>
        <v>0.28538422903063787</v>
      </c>
      <c r="AP20" s="12">
        <f t="shared" ref="AP20" si="12">AP17/AP14</f>
        <v>0.28546264635789037</v>
      </c>
      <c r="AQ20" s="12">
        <f t="shared" si="11"/>
        <v>0.29977412068409165</v>
      </c>
      <c r="AR20" s="12">
        <f t="shared" ref="AR20:AT20" si="13">AR17/AR14</f>
        <v>0.31566515495086922</v>
      </c>
      <c r="AS20" s="12">
        <f t="shared" ref="AS20" si="14">AS17/AS14</f>
        <v>0.32925645505727041</v>
      </c>
      <c r="AT20" s="12">
        <f t="shared" si="13"/>
        <v>0.30739861727375917</v>
      </c>
      <c r="AU20" s="12">
        <f t="shared" ref="AU20" si="15">AU17/AU14</f>
        <v>0.3038076961923038</v>
      </c>
    </row>
    <row r="21" spans="2:47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6">O15/O14</f>
        <v>4.7811607992388198E-2</v>
      </c>
      <c r="P21" s="12">
        <f t="shared" si="16"/>
        <v>5.497835497835498E-2</v>
      </c>
      <c r="Q21" s="12">
        <f t="shared" si="16"/>
        <v>5.115141634399837E-2</v>
      </c>
      <c r="R21" s="12">
        <f t="shared" si="16"/>
        <v>3.4541336353340883E-2</v>
      </c>
      <c r="S21" s="12">
        <f t="shared" si="16"/>
        <v>3.6525172754195458E-2</v>
      </c>
      <c r="T21" s="12">
        <f t="shared" si="16"/>
        <v>3.0353603838531345E-2</v>
      </c>
      <c r="U21" s="12">
        <f t="shared" si="16"/>
        <v>2.9949589799347632E-2</v>
      </c>
      <c r="V21" s="12">
        <f t="shared" si="16"/>
        <v>2.769567597153804E-2</v>
      </c>
      <c r="W21" s="12">
        <f t="shared" si="16"/>
        <v>2.7221692617307489E-2</v>
      </c>
      <c r="X21" s="12">
        <f t="shared" si="16"/>
        <v>1.9313304721030045E-2</v>
      </c>
      <c r="Y21" s="12">
        <f t="shared" si="16"/>
        <v>1.8107416879795397E-2</v>
      </c>
      <c r="Z21" s="12">
        <f t="shared" si="16"/>
        <v>1.8819882652496404E-2</v>
      </c>
      <c r="AA21" s="12">
        <f t="shared" si="16"/>
        <v>1.0325131810193322E-2</v>
      </c>
      <c r="AB21" s="12">
        <f t="shared" si="16"/>
        <v>1.0599636583888553E-2</v>
      </c>
      <c r="AC21" s="12">
        <f t="shared" si="16"/>
        <v>1.1114360924246856E-2</v>
      </c>
      <c r="AD21" s="12">
        <f t="shared" si="16"/>
        <v>7.9725502068826327E-3</v>
      </c>
      <c r="AE21" s="12">
        <f t="shared" si="16"/>
        <v>8.9192025183630636E-3</v>
      </c>
      <c r="AF21" s="12">
        <f t="shared" si="16"/>
        <v>9.2574546871954776E-3</v>
      </c>
      <c r="AG21" s="12">
        <f t="shared" si="16"/>
        <v>1.166499589902488E-2</v>
      </c>
      <c r="AH21" s="12">
        <f t="shared" si="16"/>
        <v>5.3239578101456552E-3</v>
      </c>
      <c r="AI21" s="12">
        <f t="shared" si="16"/>
        <v>7.7842341848481525E-3</v>
      </c>
      <c r="AJ21" s="12">
        <f t="shared" si="16"/>
        <v>6.0613407685780095E-3</v>
      </c>
      <c r="AK21" s="12">
        <f t="shared" si="16"/>
        <v>4.8614487117160914E-3</v>
      </c>
      <c r="AL21" s="12">
        <f t="shared" si="16"/>
        <v>6.0938452163315053E-3</v>
      </c>
      <c r="AM21" s="12">
        <f t="shared" si="16"/>
        <v>5.0306748466257666E-3</v>
      </c>
      <c r="AN21" s="12">
        <f t="shared" si="16"/>
        <v>4.2087542087542087E-3</v>
      </c>
      <c r="AO21" s="12">
        <f t="shared" ref="AO21:AQ21" si="17">AO15/AO14</f>
        <v>2.5113008538422904E-3</v>
      </c>
      <c r="AP21" s="12">
        <f t="shared" ref="AP21" si="18">AP15/AP14</f>
        <v>2.7976375505129004E-3</v>
      </c>
      <c r="AQ21" s="12">
        <f t="shared" si="17"/>
        <v>2.2587931590835751E-3</v>
      </c>
      <c r="AR21" s="12">
        <f t="shared" ref="AR21:AT21" si="19">AR15/AR14</f>
        <v>5.7634164777021924E-3</v>
      </c>
      <c r="AS21" s="12">
        <f t="shared" ref="AS21" si="20">AS15/AS14</f>
        <v>3.5915356241506503E-3</v>
      </c>
      <c r="AT21" s="12">
        <f t="shared" si="19"/>
        <v>5.6753688989784334E-3</v>
      </c>
      <c r="AU21" s="12">
        <f t="shared" ref="AU21" si="21">AU15/AU14</f>
        <v>3.6359963640036361E-3</v>
      </c>
    </row>
    <row r="22" spans="2:47" s="3" customFormat="1" ht="20.100000000000001" customHeight="1" thickBot="1" x14ac:dyDescent="0.25">
      <c r="B22" s="7" t="s">
        <v>47</v>
      </c>
      <c r="C22" s="17">
        <f t="shared" ref="C22:N22" si="22">C18/C14</f>
        <v>0.3732360679263334</v>
      </c>
      <c r="D22" s="17">
        <f t="shared" si="22"/>
        <v>0.38122332859174962</v>
      </c>
      <c r="E22" s="17">
        <f t="shared" si="22"/>
        <v>0.37836341490421882</v>
      </c>
      <c r="F22" s="17">
        <f t="shared" si="22"/>
        <v>0.41051844466600201</v>
      </c>
      <c r="G22" s="17">
        <f t="shared" si="22"/>
        <v>0.40864516129032258</v>
      </c>
      <c r="H22" s="17">
        <f t="shared" si="22"/>
        <v>0.41088631984585744</v>
      </c>
      <c r="I22" s="17">
        <f t="shared" si="22"/>
        <v>0.39899403438998715</v>
      </c>
      <c r="J22" s="17">
        <f t="shared" si="22"/>
        <v>0.42440447253281477</v>
      </c>
      <c r="K22" s="17">
        <f t="shared" si="22"/>
        <v>0.41693148595398499</v>
      </c>
      <c r="L22" s="17">
        <f t="shared" si="22"/>
        <v>0.44530137636449929</v>
      </c>
      <c r="M22" s="17">
        <f t="shared" si="22"/>
        <v>0.44158056091745201</v>
      </c>
      <c r="N22" s="17">
        <f t="shared" si="22"/>
        <v>0.43013019218846871</v>
      </c>
      <c r="O22" s="17">
        <f t="shared" ref="O22:AN22" si="23">O18/O14</f>
        <v>0.42994766888677449</v>
      </c>
      <c r="P22" s="17">
        <f t="shared" si="23"/>
        <v>0.44145021645021643</v>
      </c>
      <c r="Q22" s="17">
        <f t="shared" si="23"/>
        <v>0.43203586712859182</v>
      </c>
      <c r="R22" s="17">
        <f t="shared" si="23"/>
        <v>0.4</v>
      </c>
      <c r="S22" s="17">
        <f t="shared" si="23"/>
        <v>0.36459361632115828</v>
      </c>
      <c r="T22" s="17">
        <f t="shared" si="23"/>
        <v>0.36434755397934704</v>
      </c>
      <c r="U22" s="17">
        <f t="shared" si="23"/>
        <v>0.35623208461006228</v>
      </c>
      <c r="V22" s="17">
        <f t="shared" si="23"/>
        <v>0.34679802955665023</v>
      </c>
      <c r="W22" s="17">
        <f t="shared" si="23"/>
        <v>0.32284715602160791</v>
      </c>
      <c r="X22" s="17">
        <f t="shared" si="23"/>
        <v>0.32140070230198986</v>
      </c>
      <c r="Y22" s="17">
        <f t="shared" si="23"/>
        <v>0.31856777493606137</v>
      </c>
      <c r="Z22" s="17">
        <f t="shared" si="23"/>
        <v>0.33100852429978966</v>
      </c>
      <c r="AA22" s="17">
        <f t="shared" si="23"/>
        <v>0.31304920913884005</v>
      </c>
      <c r="AB22" s="17">
        <f t="shared" si="23"/>
        <v>0.32222895215021197</v>
      </c>
      <c r="AC22" s="17">
        <f t="shared" si="23"/>
        <v>0.32056156770985667</v>
      </c>
      <c r="AD22" s="17">
        <f t="shared" si="23"/>
        <v>0.27782823695630238</v>
      </c>
      <c r="AE22" s="17">
        <f t="shared" si="23"/>
        <v>0.32906610703043021</v>
      </c>
      <c r="AF22" s="17">
        <f t="shared" si="23"/>
        <v>0.29565386864159032</v>
      </c>
      <c r="AG22" s="17">
        <f t="shared" si="23"/>
        <v>0.27449193474892919</v>
      </c>
      <c r="AH22" s="17">
        <f t="shared" si="23"/>
        <v>0.28699146157709693</v>
      </c>
      <c r="AI22" s="17">
        <f t="shared" si="23"/>
        <v>0.29240214888718341</v>
      </c>
      <c r="AJ22" s="17">
        <f t="shared" si="23"/>
        <v>0.29227785186083161</v>
      </c>
      <c r="AK22" s="17">
        <f t="shared" si="23"/>
        <v>0.2890617403986388</v>
      </c>
      <c r="AL22" s="17">
        <f t="shared" si="23"/>
        <v>0.30712979890310788</v>
      </c>
      <c r="AM22" s="17">
        <f t="shared" si="23"/>
        <v>0.31558282208588956</v>
      </c>
      <c r="AN22" s="17">
        <f t="shared" si="23"/>
        <v>0.29356060606060608</v>
      </c>
      <c r="AO22" s="17">
        <f t="shared" ref="AO22:AQ22" si="24">AO18/AO14</f>
        <v>0.28789552988448014</v>
      </c>
      <c r="AP22" s="17">
        <f t="shared" ref="AP22" si="25">AP18/AP14</f>
        <v>0.28826028390840325</v>
      </c>
      <c r="AQ22" s="17">
        <f t="shared" si="24"/>
        <v>0.30203291384317521</v>
      </c>
      <c r="AR22" s="17">
        <f t="shared" ref="AR22:AT22" si="26">AR18/AR14</f>
        <v>0.32142857142857145</v>
      </c>
      <c r="AS22" s="17">
        <f t="shared" ref="AS22" si="27">AS18/AS14</f>
        <v>0.33284799068142107</v>
      </c>
      <c r="AT22" s="17">
        <f t="shared" si="26"/>
        <v>0.31307398617273757</v>
      </c>
      <c r="AU22" s="17">
        <f t="shared" ref="AU22" si="28">AU18/AU14</f>
        <v>0.30744369255630744</v>
      </c>
    </row>
    <row r="23" spans="2:47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U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4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</row>
    <row r="12" spans="2:47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6843</v>
      </c>
    </row>
    <row r="13" spans="2:47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4314</v>
      </c>
    </row>
    <row r="14" spans="2:47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</row>
    <row r="15" spans="2:47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</row>
    <row r="16" spans="2:47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119</v>
      </c>
    </row>
    <row r="17" spans="2:47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" si="5">(AU14+AU13)/AU12</f>
        <v>0.9093964635393833</v>
      </c>
    </row>
    <row r="18" spans="2:47" ht="30" customHeight="1" thickBot="1" x14ac:dyDescent="0.25">
      <c r="B18" s="5" t="s">
        <v>60</v>
      </c>
      <c r="C18" s="12">
        <f t="shared" ref="C18:AN19" si="6">C13/(C13+C15)</f>
        <v>0.65562360801781738</v>
      </c>
      <c r="D18" s="12">
        <f t="shared" si="6"/>
        <v>0.70210105052526262</v>
      </c>
      <c r="E18" s="12">
        <f t="shared" si="6"/>
        <v>0.74590626764539814</v>
      </c>
      <c r="F18" s="12">
        <f t="shared" si="6"/>
        <v>0.68302714559912259</v>
      </c>
      <c r="G18" s="12">
        <f t="shared" si="6"/>
        <v>0.69338677354709422</v>
      </c>
      <c r="H18" s="12">
        <f t="shared" si="6"/>
        <v>0.7071600965406275</v>
      </c>
      <c r="I18" s="12">
        <f t="shared" si="6"/>
        <v>0.7548906789413119</v>
      </c>
      <c r="J18" s="12">
        <f t="shared" si="6"/>
        <v>0.69324473975636769</v>
      </c>
      <c r="K18" s="12">
        <f t="shared" si="6"/>
        <v>0.70217575586323822</v>
      </c>
      <c r="L18" s="12">
        <f t="shared" si="6"/>
        <v>0.71329787234042552</v>
      </c>
      <c r="M18" s="12">
        <f t="shared" si="6"/>
        <v>0.78240355259505967</v>
      </c>
      <c r="N18" s="12">
        <f t="shared" si="6"/>
        <v>0.70516556291390731</v>
      </c>
      <c r="O18" s="12">
        <f t="shared" si="6"/>
        <v>0.7164536741214057</v>
      </c>
      <c r="P18" s="12">
        <f t="shared" si="6"/>
        <v>0.7345995893223819</v>
      </c>
      <c r="Q18" s="12">
        <f t="shared" si="6"/>
        <v>0.77458174346932784</v>
      </c>
      <c r="R18" s="12">
        <f t="shared" si="6"/>
        <v>0.74314417594352433</v>
      </c>
      <c r="S18" s="12">
        <f t="shared" si="6"/>
        <v>0.7747222222222222</v>
      </c>
      <c r="T18" s="12">
        <f t="shared" si="6"/>
        <v>0.79123120061177665</v>
      </c>
      <c r="U18" s="12">
        <f t="shared" si="6"/>
        <v>0.8421472229604039</v>
      </c>
      <c r="V18" s="12">
        <f t="shared" si="6"/>
        <v>0.78710222472542946</v>
      </c>
      <c r="W18" s="12">
        <f t="shared" si="6"/>
        <v>0.8060298826040555</v>
      </c>
      <c r="X18" s="12">
        <f t="shared" si="6"/>
        <v>0.81177654755913442</v>
      </c>
      <c r="Y18" s="12">
        <f t="shared" si="6"/>
        <v>0.84362251835735658</v>
      </c>
      <c r="Z18" s="12">
        <f t="shared" si="6"/>
        <v>0.80856907443010162</v>
      </c>
      <c r="AA18" s="12">
        <f t="shared" si="6"/>
        <v>0.81902792140641156</v>
      </c>
      <c r="AB18" s="12">
        <f t="shared" si="6"/>
        <v>0.83388033324917954</v>
      </c>
      <c r="AC18" s="12">
        <f t="shared" si="6"/>
        <v>0.87564901349948077</v>
      </c>
      <c r="AD18" s="12">
        <f t="shared" si="6"/>
        <v>0.83614519427402867</v>
      </c>
      <c r="AE18" s="12">
        <f t="shared" si="6"/>
        <v>0.84223366766061258</v>
      </c>
      <c r="AF18" s="12">
        <f t="shared" si="6"/>
        <v>0.85323446688826388</v>
      </c>
      <c r="AG18" s="12">
        <f t="shared" si="6"/>
        <v>0.89463647199046481</v>
      </c>
      <c r="AH18" s="12">
        <f t="shared" si="6"/>
        <v>0.84670100564140294</v>
      </c>
      <c r="AI18" s="12">
        <f t="shared" si="6"/>
        <v>0.84885407600812302</v>
      </c>
      <c r="AJ18" s="12">
        <f t="shared" si="6"/>
        <v>0.90182954038375729</v>
      </c>
      <c r="AK18" s="12">
        <f t="shared" si="6"/>
        <v>0.88574195110142817</v>
      </c>
      <c r="AL18" s="12">
        <f t="shared" si="6"/>
        <v>0.8406919700490576</v>
      </c>
      <c r="AM18" s="12">
        <f t="shared" si="6"/>
        <v>0.8535598705501618</v>
      </c>
      <c r="AN18" s="12">
        <f t="shared" si="6"/>
        <v>0.87789763598806514</v>
      </c>
      <c r="AO18" s="12">
        <f t="shared" ref="AO18:AQ18" si="7">AO13/(AO13+AO15)</f>
        <v>0.89848197343453506</v>
      </c>
      <c r="AP18" s="12">
        <f t="shared" ref="AP18" si="8">AP13/(AP13+AP15)</f>
        <v>0.86761565836298937</v>
      </c>
      <c r="AQ18" s="12">
        <f t="shared" si="7"/>
        <v>0.87223168654173766</v>
      </c>
      <c r="AR18" s="12">
        <f t="shared" ref="AR18:AT18" si="9">AR13/(AR13+AR15)</f>
        <v>0.88738338516215021</v>
      </c>
      <c r="AS18" s="12">
        <f t="shared" ref="AS18" si="10">AS13/(AS13+AS15)</f>
        <v>0.90945764231286419</v>
      </c>
      <c r="AT18" s="12">
        <f t="shared" si="9"/>
        <v>0.88986397542781925</v>
      </c>
      <c r="AU18" s="12">
        <f t="shared" ref="AU18" si="11">AU13/(AU13+AU15)</f>
        <v>0.89595015576323989</v>
      </c>
    </row>
    <row r="19" spans="2:47" ht="30" customHeight="1" thickBot="1" x14ac:dyDescent="0.25">
      <c r="B19" s="5" t="s">
        <v>61</v>
      </c>
      <c r="C19" s="12">
        <f t="shared" si="6"/>
        <v>0.75061124694376524</v>
      </c>
      <c r="D19" s="12">
        <f t="shared" si="6"/>
        <v>0.80622837370242217</v>
      </c>
      <c r="E19" s="12">
        <f t="shared" si="6"/>
        <v>0.84242890084550348</v>
      </c>
      <c r="F19" s="12">
        <f t="shared" si="6"/>
        <v>0.79449360865290064</v>
      </c>
      <c r="G19" s="12">
        <f t="shared" si="6"/>
        <v>0.81734693877551023</v>
      </c>
      <c r="H19" s="12">
        <f t="shared" si="6"/>
        <v>0.78952569169960474</v>
      </c>
      <c r="I19" s="12">
        <f t="shared" si="6"/>
        <v>0.84276126558005748</v>
      </c>
      <c r="J19" s="12">
        <f t="shared" si="6"/>
        <v>0.78417266187050361</v>
      </c>
      <c r="K19" s="12">
        <f t="shared" si="6"/>
        <v>0.81477927063339728</v>
      </c>
      <c r="L19" s="12">
        <f t="shared" si="6"/>
        <v>0.8193384223918575</v>
      </c>
      <c r="M19" s="12">
        <f t="shared" si="6"/>
        <v>0.85443037974683544</v>
      </c>
      <c r="N19" s="12">
        <f t="shared" si="6"/>
        <v>0.83226397800183316</v>
      </c>
      <c r="O19" s="12">
        <f t="shared" si="6"/>
        <v>0.8125</v>
      </c>
      <c r="P19" s="12">
        <f t="shared" si="6"/>
        <v>0.82901554404145072</v>
      </c>
      <c r="Q19" s="12">
        <f t="shared" si="6"/>
        <v>0.88859878154917316</v>
      </c>
      <c r="R19" s="12">
        <f t="shared" si="6"/>
        <v>0.84739336492890993</v>
      </c>
      <c r="S19" s="12">
        <f t="shared" si="6"/>
        <v>0.84593023255813948</v>
      </c>
      <c r="T19" s="12">
        <f t="shared" si="6"/>
        <v>0.88412017167381973</v>
      </c>
      <c r="U19" s="12">
        <f t="shared" si="6"/>
        <v>0.90783034257748774</v>
      </c>
      <c r="V19" s="12">
        <f t="shared" si="6"/>
        <v>0.88475177304964536</v>
      </c>
      <c r="W19" s="12">
        <f t="shared" si="6"/>
        <v>0.88669527896995703</v>
      </c>
      <c r="X19" s="12">
        <f t="shared" si="6"/>
        <v>0.89885931558935361</v>
      </c>
      <c r="Y19" s="12">
        <f t="shared" si="6"/>
        <v>0.92034700315457418</v>
      </c>
      <c r="Z19" s="12">
        <f t="shared" si="6"/>
        <v>0.88059701492537312</v>
      </c>
      <c r="AA19" s="12">
        <f t="shared" si="6"/>
        <v>0.90197568389057747</v>
      </c>
      <c r="AB19" s="12">
        <f t="shared" si="6"/>
        <v>0.89650249821556027</v>
      </c>
      <c r="AC19" s="12">
        <f t="shared" si="6"/>
        <v>0.9306397306397306</v>
      </c>
      <c r="AD19" s="12">
        <f t="shared" si="6"/>
        <v>0.90295358649789026</v>
      </c>
      <c r="AE19" s="12">
        <f t="shared" si="6"/>
        <v>0.91034985422740522</v>
      </c>
      <c r="AF19" s="12">
        <f t="shared" si="6"/>
        <v>0.90456989247311825</v>
      </c>
      <c r="AG19" s="12">
        <f t="shared" si="6"/>
        <v>0.95205047318611991</v>
      </c>
      <c r="AH19" s="12">
        <f t="shared" si="6"/>
        <v>0.91791577444682371</v>
      </c>
      <c r="AI19" s="12">
        <f t="shared" si="6"/>
        <v>0.91666666666666663</v>
      </c>
      <c r="AJ19" s="12">
        <f t="shared" si="6"/>
        <v>0.95118733509234832</v>
      </c>
      <c r="AK19" s="12">
        <f t="shared" si="6"/>
        <v>0.93706733794839525</v>
      </c>
      <c r="AL19" s="12">
        <f t="shared" si="6"/>
        <v>0.89153254023792861</v>
      </c>
      <c r="AM19" s="12">
        <f t="shared" si="6"/>
        <v>0.90059642147117291</v>
      </c>
      <c r="AN19" s="12">
        <f t="shared" si="6"/>
        <v>0.928698752228164</v>
      </c>
      <c r="AO19" s="12">
        <f t="shared" ref="AO19:AQ19" si="12">AO14/(AO14+AO16)</f>
        <v>0.95378619153674837</v>
      </c>
      <c r="AP19" s="12">
        <f t="shared" ref="AP19" si="13">AP14/(AP14+AP16)</f>
        <v>0.93031358885017423</v>
      </c>
      <c r="AQ19" s="12">
        <f t="shared" si="12"/>
        <v>0.93196902654867253</v>
      </c>
      <c r="AR19" s="12">
        <f t="shared" ref="AR19:AT19" si="14">AR14/(AR14+AR16)</f>
        <v>0.93563579277864994</v>
      </c>
      <c r="AS19" s="12">
        <f t="shared" ref="AS19" si="15">AS14/(AS14+AS16)</f>
        <v>0.95055744062045566</v>
      </c>
      <c r="AT19" s="12">
        <f t="shared" si="14"/>
        <v>0.93843683083511775</v>
      </c>
      <c r="AU19" s="12">
        <f t="shared" ref="AU19" si="16">AU14/(AU14+AU16)</f>
        <v>0.94132149901380668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U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</row>
    <row r="12" spans="2:47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</row>
    <row r="13" spans="2:47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</row>
    <row r="14" spans="2:47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</row>
    <row r="15" spans="2:47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</row>
    <row r="16" spans="2:47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4610</v>
      </c>
    </row>
    <row r="17" spans="2:47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</row>
    <row r="18" spans="2:47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4449</v>
      </c>
    </row>
    <row r="19" spans="2:47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</row>
    <row r="20" spans="2:47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475</v>
      </c>
    </row>
    <row r="21" spans="2:47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</row>
    <row r="22" spans="2:47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</row>
    <row r="23" spans="2:47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</row>
    <row r="24" spans="2:47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479</v>
      </c>
    </row>
    <row r="25" spans="2:47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</row>
    <row r="26" spans="2:47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12047</v>
      </c>
    </row>
    <row r="27" spans="2:47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</row>
    <row r="28" spans="2:47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f>SUM(AU12,AU13)</f>
        <v>366</v>
      </c>
    </row>
    <row r="29" spans="2:47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f>SUM(AU14,AU15)</f>
        <v>894</v>
      </c>
    </row>
    <row r="30" spans="2:47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f>SUM(AU16,AU17)</f>
        <v>5878</v>
      </c>
    </row>
    <row r="31" spans="2:47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v>5814</v>
      </c>
      <c r="AU31" s="6">
        <f>SUM(AU18:AU19)</f>
        <v>5627</v>
      </c>
    </row>
    <row r="32" spans="2:47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v>614</v>
      </c>
      <c r="AU32" s="6">
        <f>SUM(AU20:AU21)</f>
        <v>532</v>
      </c>
    </row>
    <row r="33" spans="2:47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v>1450</v>
      </c>
      <c r="AU33" s="6">
        <f>SUM(AU22:AU23)</f>
        <v>1458</v>
      </c>
    </row>
    <row r="34" spans="2:47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v>658</v>
      </c>
      <c r="AU34" s="6">
        <f>SUM(AU24:AU25)</f>
        <v>644</v>
      </c>
    </row>
    <row r="35" spans="2:47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T35" si="10">SUM(AR26:AR27)</f>
        <v>16022</v>
      </c>
      <c r="AS35" s="14">
        <f t="shared" ref="AS35" si="11">SUM(AS26:AS27)</f>
        <v>15236</v>
      </c>
      <c r="AT35" s="14">
        <f t="shared" si="10"/>
        <v>15502</v>
      </c>
      <c r="AU35" s="14">
        <f t="shared" ref="AU35" si="12">SUM(AU26:AU27)</f>
        <v>15399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U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4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</row>
    <row r="12" spans="2:47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1023</v>
      </c>
    </row>
    <row r="13" spans="2:47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</row>
    <row r="14" spans="2:47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</row>
    <row r="15" spans="2:47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</row>
    <row r="16" spans="2:47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917</v>
      </c>
    </row>
    <row r="17" spans="2:47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</row>
    <row r="18" spans="2:47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</row>
    <row r="19" spans="2:47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</row>
    <row r="20" spans="2:47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</row>
    <row r="21" spans="2:47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</row>
    <row r="22" spans="2:47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1413</v>
      </c>
    </row>
    <row r="23" spans="2:47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</row>
    <row r="24" spans="2:47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</row>
    <row r="25" spans="2:47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</row>
    <row r="26" spans="2:47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</row>
    <row r="27" spans="2:47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</row>
    <row r="28" spans="2:47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4562</v>
      </c>
    </row>
    <row r="29" spans="2:47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</row>
    <row r="30" spans="2:47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f>SUM(AU12:AU13)</f>
        <v>1065</v>
      </c>
    </row>
    <row r="31" spans="2:47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f>SUM(AU14:AU15)</f>
        <v>94</v>
      </c>
    </row>
    <row r="32" spans="2:47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f>SUM(AU16:AU17)</f>
        <v>994</v>
      </c>
    </row>
    <row r="33" spans="2:47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f>SUM(AU18:AU19)</f>
        <v>100</v>
      </c>
    </row>
    <row r="34" spans="2:47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f>SUM(AU20:AU21)</f>
        <v>565</v>
      </c>
    </row>
    <row r="35" spans="2:47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f>SUM(AU22:AU23)</f>
        <v>1483</v>
      </c>
    </row>
    <row r="36" spans="2:47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f>SUM(AU24:AU25)</f>
        <v>59</v>
      </c>
    </row>
    <row r="37" spans="2:47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f>SUM(AU26:AU27)</f>
        <v>480</v>
      </c>
    </row>
    <row r="38" spans="2:47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 t="shared" ref="AT38:AU38" si="14">SUM(AT28:AT29)</f>
        <v>4955</v>
      </c>
      <c r="AU38" s="14">
        <f t="shared" si="14"/>
        <v>4840</v>
      </c>
    </row>
    <row r="39" spans="2:47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U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47" ht="32.25" x14ac:dyDescent="0.4">
      <c r="K4" s="23"/>
    </row>
    <row r="11" spans="2:4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</row>
    <row r="12" spans="2:47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3752</v>
      </c>
    </row>
    <row r="13" spans="2:47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2169</v>
      </c>
    </row>
    <row r="14" spans="2:47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f>SUM(AU12:AU13)</f>
        <v>5921</v>
      </c>
    </row>
    <row r="15" spans="2:47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2765</v>
      </c>
    </row>
    <row r="16" spans="2:47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f>SUM(AU14,AU15)</f>
        <v>8686</v>
      </c>
    </row>
    <row r="17" spans="2:47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" si="4">AU14/AU16</f>
        <v>0.68167165553764675</v>
      </c>
    </row>
    <row r="18" spans="2:47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8826</v>
      </c>
    </row>
    <row r="19" spans="2:47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3837</v>
      </c>
    </row>
    <row r="20" spans="2:47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2149</v>
      </c>
    </row>
    <row r="21" spans="2:47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1942</v>
      </c>
    </row>
    <row r="22" spans="2:47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898</v>
      </c>
    </row>
    <row r="23" spans="2:47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" si="7">(AU19+AU20)/AU18</f>
        <v>0.67822343077271696</v>
      </c>
    </row>
    <row r="24" spans="2:47" ht="20.100000000000001" customHeight="1" thickBot="1" x14ac:dyDescent="0.25">
      <c r="B24" s="5" t="s">
        <v>60</v>
      </c>
      <c r="C24" s="12">
        <f t="shared" ref="C24:AN24" si="8">C19/(C19+C21)</f>
        <v>0.49974666441479482</v>
      </c>
      <c r="D24" s="12">
        <f t="shared" si="8"/>
        <v>0.52188219809147751</v>
      </c>
      <c r="E24" s="12">
        <f t="shared" si="8"/>
        <v>0.48815907059874886</v>
      </c>
      <c r="F24" s="12">
        <f t="shared" si="8"/>
        <v>0.49903728338876246</v>
      </c>
      <c r="G24" s="12">
        <f t="shared" si="8"/>
        <v>0.50310092087953395</v>
      </c>
      <c r="H24" s="12">
        <f t="shared" si="8"/>
        <v>0.5094736842105263</v>
      </c>
      <c r="I24" s="12">
        <f t="shared" si="8"/>
        <v>0.50218978102189782</v>
      </c>
      <c r="J24" s="12">
        <f t="shared" si="8"/>
        <v>0.51575574149902081</v>
      </c>
      <c r="K24" s="12">
        <f t="shared" si="8"/>
        <v>0.50277724573836435</v>
      </c>
      <c r="L24" s="12">
        <f t="shared" si="8"/>
        <v>0.5251771726967549</v>
      </c>
      <c r="M24" s="12">
        <f t="shared" si="8"/>
        <v>0.51258811681772409</v>
      </c>
      <c r="N24" s="12">
        <f t="shared" si="8"/>
        <v>0.52151060930504189</v>
      </c>
      <c r="O24" s="12">
        <f t="shared" si="8"/>
        <v>0.52017937219730936</v>
      </c>
      <c r="P24" s="12">
        <f t="shared" si="8"/>
        <v>0.53843190136775188</v>
      </c>
      <c r="Q24" s="12">
        <f t="shared" si="8"/>
        <v>0.49069950222687975</v>
      </c>
      <c r="R24" s="12">
        <f t="shared" si="8"/>
        <v>0.53429469402847107</v>
      </c>
      <c r="S24" s="12">
        <f t="shared" si="8"/>
        <v>0.53431178103927013</v>
      </c>
      <c r="T24" s="12">
        <f t="shared" si="8"/>
        <v>0.54018018018018021</v>
      </c>
      <c r="U24" s="12">
        <f t="shared" si="8"/>
        <v>0.53487804878048784</v>
      </c>
      <c r="V24" s="12">
        <f t="shared" si="8"/>
        <v>0.5675094136632598</v>
      </c>
      <c r="W24" s="12">
        <f t="shared" si="8"/>
        <v>0.55018200728029121</v>
      </c>
      <c r="X24" s="12">
        <f t="shared" si="8"/>
        <v>0.55390529442600034</v>
      </c>
      <c r="Y24" s="12">
        <f t="shared" si="8"/>
        <v>0.54529262086513997</v>
      </c>
      <c r="Z24" s="12">
        <f t="shared" si="8"/>
        <v>0.55090027700831024</v>
      </c>
      <c r="AA24" s="12">
        <f t="shared" si="8"/>
        <v>0.57355547678128327</v>
      </c>
      <c r="AB24" s="12">
        <f t="shared" si="8"/>
        <v>0.56172839506172845</v>
      </c>
      <c r="AC24" s="12">
        <f t="shared" si="8"/>
        <v>0.54793800893091671</v>
      </c>
      <c r="AD24" s="12">
        <f t="shared" si="8"/>
        <v>0.58657432072456051</v>
      </c>
      <c r="AE24" s="12">
        <f t="shared" si="8"/>
        <v>0.57157658435503367</v>
      </c>
      <c r="AF24" s="12">
        <f t="shared" si="8"/>
        <v>0.57223230490018151</v>
      </c>
      <c r="AG24" s="12">
        <f t="shared" si="8"/>
        <v>0.57748574262335728</v>
      </c>
      <c r="AH24" s="12">
        <f t="shared" si="8"/>
        <v>0.57406119610570239</v>
      </c>
      <c r="AI24" s="12">
        <f t="shared" si="8"/>
        <v>0.58533057851239667</v>
      </c>
      <c r="AJ24" s="12">
        <f t="shared" si="8"/>
        <v>0.59348093480934805</v>
      </c>
      <c r="AK24" s="12">
        <f t="shared" si="8"/>
        <v>0.59908536585365857</v>
      </c>
      <c r="AL24" s="12">
        <f t="shared" si="8"/>
        <v>0.62369207772795221</v>
      </c>
      <c r="AM24" s="12">
        <f t="shared" si="8"/>
        <v>0.63022866703848301</v>
      </c>
      <c r="AN24" s="12">
        <f t="shared" si="8"/>
        <v>0.65513833992094861</v>
      </c>
      <c r="AO24" s="12">
        <f t="shared" ref="AO24:AQ25" si="9">AO19/(AO19+AO21)</f>
        <v>0.66457444137584731</v>
      </c>
      <c r="AP24" s="12">
        <f t="shared" si="9"/>
        <v>0.65566365531619175</v>
      </c>
      <c r="AQ24" s="12">
        <f t="shared" si="9"/>
        <v>0.6612217117576995</v>
      </c>
      <c r="AR24" s="12">
        <f t="shared" ref="AR24:AT24" si="10">AR19/(AR19+AR21)</f>
        <v>0.65936981757877278</v>
      </c>
      <c r="AS24" s="12">
        <f t="shared" ref="AS24" si="11">AS19/(AS19+AS21)</f>
        <v>0.64391468005018826</v>
      </c>
      <c r="AT24" s="12">
        <f t="shared" si="10"/>
        <v>0.65998528870908424</v>
      </c>
      <c r="AU24" s="12">
        <f t="shared" ref="AU24" si="12">AU19/(AU19+AU21)</f>
        <v>0.66395570167849105</v>
      </c>
    </row>
    <row r="25" spans="2:47" ht="20.100000000000001" customHeight="1" thickBot="1" x14ac:dyDescent="0.25">
      <c r="B25" s="5" t="s">
        <v>61</v>
      </c>
      <c r="C25" s="12">
        <f t="shared" ref="C25:AN25" si="13">C20/(C20+C22)</f>
        <v>0.47588094423537464</v>
      </c>
      <c r="D25" s="12">
        <f t="shared" si="13"/>
        <v>0.4919127988748242</v>
      </c>
      <c r="E25" s="12">
        <f t="shared" si="13"/>
        <v>0.48463825569871161</v>
      </c>
      <c r="F25" s="12">
        <f t="shared" si="13"/>
        <v>0.48610038610038608</v>
      </c>
      <c r="G25" s="12">
        <f t="shared" si="13"/>
        <v>0.50403587443946185</v>
      </c>
      <c r="H25" s="12">
        <f t="shared" si="13"/>
        <v>0.48909016055990118</v>
      </c>
      <c r="I25" s="12">
        <f t="shared" si="13"/>
        <v>0.47052280311457173</v>
      </c>
      <c r="J25" s="12">
        <f t="shared" si="13"/>
        <v>0.50531914893617025</v>
      </c>
      <c r="K25" s="12">
        <f t="shared" si="13"/>
        <v>0.47610540419830283</v>
      </c>
      <c r="L25" s="12">
        <f t="shared" si="13"/>
        <v>0.505586592178771</v>
      </c>
      <c r="M25" s="12">
        <f t="shared" si="13"/>
        <v>0.46570397111913359</v>
      </c>
      <c r="N25" s="12">
        <f t="shared" si="13"/>
        <v>0.46844319775596072</v>
      </c>
      <c r="O25" s="12">
        <f t="shared" si="13"/>
        <v>0.5176358436606292</v>
      </c>
      <c r="P25" s="12">
        <f t="shared" si="13"/>
        <v>0.48500881834215165</v>
      </c>
      <c r="Q25" s="12">
        <f t="shared" si="13"/>
        <v>0.48198464264619018</v>
      </c>
      <c r="R25" s="12">
        <f t="shared" si="13"/>
        <v>0.51258278145695368</v>
      </c>
      <c r="S25" s="12">
        <f t="shared" si="13"/>
        <v>0.52020922491678556</v>
      </c>
      <c r="T25" s="12">
        <f t="shared" si="13"/>
        <v>0.53814898419864565</v>
      </c>
      <c r="U25" s="12">
        <f t="shared" si="13"/>
        <v>0.53017751479289943</v>
      </c>
      <c r="V25" s="12">
        <f t="shared" si="13"/>
        <v>0.54358515869468038</v>
      </c>
      <c r="W25" s="12">
        <f t="shared" si="13"/>
        <v>0.54397950469684031</v>
      </c>
      <c r="X25" s="12">
        <f t="shared" si="13"/>
        <v>0.55546147332768836</v>
      </c>
      <c r="Y25" s="12">
        <f t="shared" si="13"/>
        <v>0.52802893309222421</v>
      </c>
      <c r="Z25" s="12">
        <f t="shared" si="13"/>
        <v>0.57892356399819089</v>
      </c>
      <c r="AA25" s="12">
        <f t="shared" si="13"/>
        <v>0.58119286025250327</v>
      </c>
      <c r="AB25" s="12">
        <f t="shared" si="13"/>
        <v>0.55711252653927812</v>
      </c>
      <c r="AC25" s="12">
        <f t="shared" si="13"/>
        <v>0.5490779298036883</v>
      </c>
      <c r="AD25" s="12">
        <f t="shared" si="13"/>
        <v>0.55039732329569213</v>
      </c>
      <c r="AE25" s="12">
        <f t="shared" si="13"/>
        <v>0.56242171189979118</v>
      </c>
      <c r="AF25" s="12">
        <f t="shared" si="13"/>
        <v>0.56596794081381008</v>
      </c>
      <c r="AG25" s="12">
        <f t="shared" si="13"/>
        <v>0.58062799361362427</v>
      </c>
      <c r="AH25" s="12">
        <f t="shared" si="13"/>
        <v>0.58147578785549581</v>
      </c>
      <c r="AI25" s="12">
        <f t="shared" si="13"/>
        <v>0.56995305164319254</v>
      </c>
      <c r="AJ25" s="12">
        <f t="shared" si="13"/>
        <v>0.55020080321285136</v>
      </c>
      <c r="AK25" s="12">
        <f t="shared" si="13"/>
        <v>0.59783169850283946</v>
      </c>
      <c r="AL25" s="12">
        <f t="shared" si="13"/>
        <v>0.60198624904507259</v>
      </c>
      <c r="AM25" s="12">
        <f t="shared" si="13"/>
        <v>0.63295140260766491</v>
      </c>
      <c r="AN25" s="12">
        <f t="shared" si="13"/>
        <v>0.64673913043478259</v>
      </c>
      <c r="AO25" s="12">
        <f t="shared" si="9"/>
        <v>0.64994829369183038</v>
      </c>
      <c r="AP25" s="12">
        <f t="shared" si="9"/>
        <v>0.65389830508474578</v>
      </c>
      <c r="AQ25" s="12">
        <f t="shared" si="9"/>
        <v>0.66006256517205419</v>
      </c>
      <c r="AR25" s="12">
        <f t="shared" ref="AR25:AT25" si="14">AR20/(AR20+AR22)</f>
        <v>0.6750424448217317</v>
      </c>
      <c r="AS25" s="12">
        <f t="shared" ref="AS25" si="15">AS20/(AS20+AS22)</f>
        <v>0.67526485490557342</v>
      </c>
      <c r="AT25" s="12">
        <f t="shared" si="14"/>
        <v>0.69423286180631116</v>
      </c>
      <c r="AU25" s="12">
        <f t="shared" ref="AU25" si="16">AU20/(AU20+AU22)</f>
        <v>0.7052838857893009</v>
      </c>
    </row>
    <row r="26" spans="2:47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8702</v>
      </c>
    </row>
    <row r="27" spans="2:47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5925</v>
      </c>
    </row>
    <row r="28" spans="2:47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2777</v>
      </c>
    </row>
    <row r="29" spans="2:47" ht="20.100000000000001" customHeight="1" thickBot="1" x14ac:dyDescent="0.25">
      <c r="B29" s="5" t="s">
        <v>126</v>
      </c>
      <c r="C29" s="12">
        <f t="shared" ref="C29:AN29" si="17">C27/C26</f>
        <v>0.4972683947460188</v>
      </c>
      <c r="D29" s="12">
        <f t="shared" si="17"/>
        <v>0.52044134727061553</v>
      </c>
      <c r="E29" s="12">
        <f t="shared" si="17"/>
        <v>0.49270535997462733</v>
      </c>
      <c r="F29" s="12">
        <f t="shared" si="17"/>
        <v>0.50043429705918852</v>
      </c>
      <c r="G29" s="12">
        <f t="shared" si="17"/>
        <v>0.50743621230727243</v>
      </c>
      <c r="H29" s="12">
        <f t="shared" si="17"/>
        <v>0.51003302006604012</v>
      </c>
      <c r="I29" s="12">
        <f t="shared" si="17"/>
        <v>0.49878006273963055</v>
      </c>
      <c r="J29" s="12">
        <f t="shared" si="17"/>
        <v>0.51870292352866076</v>
      </c>
      <c r="K29" s="12">
        <f t="shared" si="17"/>
        <v>0.50297002348390663</v>
      </c>
      <c r="L29" s="12">
        <f t="shared" si="17"/>
        <v>0.52444751381215471</v>
      </c>
      <c r="M29" s="12">
        <f t="shared" si="17"/>
        <v>0.50501916408103664</v>
      </c>
      <c r="N29" s="12">
        <f t="shared" si="17"/>
        <v>0.51222596964586842</v>
      </c>
      <c r="O29" s="12">
        <f t="shared" si="17"/>
        <v>0.52473271560940837</v>
      </c>
      <c r="P29" s="12">
        <f t="shared" si="17"/>
        <v>0.52833310354336138</v>
      </c>
      <c r="Q29" s="12">
        <f t="shared" si="17"/>
        <v>0.4952148620754363</v>
      </c>
      <c r="R29" s="12">
        <f t="shared" si="17"/>
        <v>0.53460813358470238</v>
      </c>
      <c r="S29" s="12">
        <f t="shared" si="17"/>
        <v>0.53767468664457574</v>
      </c>
      <c r="T29" s="12">
        <f t="shared" si="17"/>
        <v>0.5480180899175312</v>
      </c>
      <c r="U29" s="12">
        <f t="shared" si="17"/>
        <v>0.54238800642512941</v>
      </c>
      <c r="V29" s="12">
        <f t="shared" si="17"/>
        <v>0.56418696510862409</v>
      </c>
      <c r="W29" s="12">
        <f t="shared" si="17"/>
        <v>0.55399417647803517</v>
      </c>
      <c r="X29" s="12">
        <f t="shared" si="17"/>
        <v>0.55967496190959876</v>
      </c>
      <c r="Y29" s="12">
        <f t="shared" si="17"/>
        <v>0.54850055534987041</v>
      </c>
      <c r="Z29" s="12">
        <f t="shared" si="17"/>
        <v>0.56587946831849267</v>
      </c>
      <c r="AA29" s="12">
        <f t="shared" si="17"/>
        <v>0.57923215666065442</v>
      </c>
      <c r="AB29" s="12">
        <f t="shared" si="17"/>
        <v>0.56708385481852319</v>
      </c>
      <c r="AC29" s="12">
        <f t="shared" si="17"/>
        <v>0.55207561156412155</v>
      </c>
      <c r="AD29" s="12">
        <f t="shared" si="17"/>
        <v>0.57886735081717977</v>
      </c>
      <c r="AE29" s="12">
        <f t="shared" si="17"/>
        <v>0.57364822871348664</v>
      </c>
      <c r="AF29" s="12">
        <f t="shared" si="17"/>
        <v>0.57661601854236411</v>
      </c>
      <c r="AG29" s="12">
        <f t="shared" si="17"/>
        <v>0.58167125171939482</v>
      </c>
      <c r="AH29" s="12">
        <f t="shared" si="17"/>
        <v>0.5825895586257489</v>
      </c>
      <c r="AI29" s="12">
        <f t="shared" si="17"/>
        <v>0.58464912280701753</v>
      </c>
      <c r="AJ29" s="12">
        <f t="shared" si="17"/>
        <v>0.58551221603086157</v>
      </c>
      <c r="AK29" s="12">
        <f t="shared" si="17"/>
        <v>0.60103537532355478</v>
      </c>
      <c r="AL29" s="12">
        <f t="shared" si="17"/>
        <v>0.62206542655548425</v>
      </c>
      <c r="AM29" s="12">
        <f t="shared" si="17"/>
        <v>0.63655083655083655</v>
      </c>
      <c r="AN29" s="12">
        <f t="shared" si="17"/>
        <v>0.65621035636028135</v>
      </c>
      <c r="AO29" s="12">
        <f t="shared" ref="AO29:AT29" si="18">AO27/AO26</f>
        <v>0.66403568977350724</v>
      </c>
      <c r="AP29" s="12">
        <f t="shared" si="18"/>
        <v>0.65895886590750641</v>
      </c>
      <c r="AQ29" s="12">
        <f t="shared" si="18"/>
        <v>0.66504517025712295</v>
      </c>
      <c r="AR29" s="12">
        <f t="shared" si="18"/>
        <v>0.66764606170188723</v>
      </c>
      <c r="AS29" s="12">
        <f t="shared" si="18"/>
        <v>0.65866096397433793</v>
      </c>
      <c r="AT29" s="12">
        <f t="shared" si="18"/>
        <v>0.6769211607921285</v>
      </c>
      <c r="AU29" s="12">
        <f t="shared" ref="AU29" si="19">AU27/AU26</f>
        <v>0.68087795908986437</v>
      </c>
    </row>
    <row r="30" spans="2:47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124</v>
      </c>
    </row>
    <row r="31" spans="2:47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61</v>
      </c>
    </row>
    <row r="32" spans="2:47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63</v>
      </c>
    </row>
    <row r="33" spans="2:47" ht="20.100000000000001" customHeight="1" thickBot="1" x14ac:dyDescent="0.25">
      <c r="B33" s="13" t="s">
        <v>130</v>
      </c>
      <c r="C33" s="16">
        <f t="shared" ref="C33:AN33" si="20">C31/C30</f>
        <v>0.29875518672199169</v>
      </c>
      <c r="D33" s="16">
        <f t="shared" si="20"/>
        <v>0.28846153846153844</v>
      </c>
      <c r="E33" s="16">
        <f t="shared" si="20"/>
        <v>0.2978723404255319</v>
      </c>
      <c r="F33" s="16">
        <f t="shared" si="20"/>
        <v>0.3155737704918033</v>
      </c>
      <c r="G33" s="16">
        <f t="shared" si="20"/>
        <v>0.36936936936936937</v>
      </c>
      <c r="H33" s="16">
        <f t="shared" si="20"/>
        <v>0.29803921568627451</v>
      </c>
      <c r="I33" s="16">
        <f t="shared" si="20"/>
        <v>0.28235294117647058</v>
      </c>
      <c r="J33" s="16">
        <f t="shared" si="20"/>
        <v>0.30263157894736842</v>
      </c>
      <c r="K33" s="16">
        <f t="shared" si="20"/>
        <v>0.22624434389140272</v>
      </c>
      <c r="L33" s="16">
        <f t="shared" si="20"/>
        <v>0.3888888888888889</v>
      </c>
      <c r="M33" s="16">
        <f t="shared" si="20"/>
        <v>0.27741935483870966</v>
      </c>
      <c r="N33" s="16">
        <f t="shared" si="20"/>
        <v>0.22500000000000001</v>
      </c>
      <c r="O33" s="16">
        <f t="shared" si="20"/>
        <v>0.34433962264150941</v>
      </c>
      <c r="P33" s="16">
        <f t="shared" si="20"/>
        <v>0.30582524271844658</v>
      </c>
      <c r="Q33" s="16">
        <f t="shared" si="20"/>
        <v>0.27624309392265195</v>
      </c>
      <c r="R33" s="16">
        <f t="shared" si="20"/>
        <v>0.32661290322580644</v>
      </c>
      <c r="S33" s="16">
        <f t="shared" si="20"/>
        <v>0.27450980392156865</v>
      </c>
      <c r="T33" s="16">
        <f t="shared" si="20"/>
        <v>0.2834008097165992</v>
      </c>
      <c r="U33" s="16">
        <f t="shared" si="20"/>
        <v>0.26737967914438504</v>
      </c>
      <c r="V33" s="16">
        <f t="shared" si="20"/>
        <v>0.43835616438356162</v>
      </c>
      <c r="W33" s="16">
        <f t="shared" si="20"/>
        <v>0.33962264150943394</v>
      </c>
      <c r="X33" s="16">
        <f t="shared" si="20"/>
        <v>0.35406698564593303</v>
      </c>
      <c r="Y33" s="16">
        <f t="shared" si="20"/>
        <v>0.29946524064171121</v>
      </c>
      <c r="Z33" s="16">
        <f t="shared" si="20"/>
        <v>0.3235294117647059</v>
      </c>
      <c r="AA33" s="16">
        <f t="shared" si="20"/>
        <v>0.42372881355932202</v>
      </c>
      <c r="AB33" s="16">
        <f t="shared" si="20"/>
        <v>0.28934010152284262</v>
      </c>
      <c r="AC33" s="16">
        <f t="shared" si="20"/>
        <v>0.32608695652173914</v>
      </c>
      <c r="AD33" s="16">
        <f t="shared" si="20"/>
        <v>0.38759689922480622</v>
      </c>
      <c r="AE33" s="16">
        <f t="shared" si="20"/>
        <v>0.2978723404255319</v>
      </c>
      <c r="AF33" s="16">
        <f t="shared" si="20"/>
        <v>0.29378531073446329</v>
      </c>
      <c r="AG33" s="16">
        <f t="shared" si="20"/>
        <v>0.38541666666666669</v>
      </c>
      <c r="AH33" s="16">
        <f t="shared" si="20"/>
        <v>0.2857142857142857</v>
      </c>
      <c r="AI33" s="16">
        <f t="shared" si="20"/>
        <v>0.36923076923076925</v>
      </c>
      <c r="AJ33" s="16">
        <f t="shared" si="20"/>
        <v>0.25</v>
      </c>
      <c r="AK33" s="16">
        <f t="shared" si="20"/>
        <v>0.42307692307692307</v>
      </c>
      <c r="AL33" s="16">
        <f t="shared" si="20"/>
        <v>0.37142857142857144</v>
      </c>
      <c r="AM33" s="16">
        <f t="shared" si="20"/>
        <v>0.32857142857142857</v>
      </c>
      <c r="AN33" s="16">
        <f t="shared" si="20"/>
        <v>0.453416149068323</v>
      </c>
      <c r="AO33" s="16">
        <f t="shared" ref="AO33:AT33" si="21">AO31/AO30</f>
        <v>0.38202247191011235</v>
      </c>
      <c r="AP33" s="16">
        <f t="shared" si="21"/>
        <v>0.32</v>
      </c>
      <c r="AQ33" s="16">
        <f t="shared" si="21"/>
        <v>0.35833333333333334</v>
      </c>
      <c r="AR33" s="16">
        <f t="shared" si="21"/>
        <v>0.44444444444444442</v>
      </c>
      <c r="AS33" s="16">
        <f t="shared" si="21"/>
        <v>0.36363636363636365</v>
      </c>
      <c r="AT33" s="16">
        <f t="shared" si="21"/>
        <v>0.40963855421686746</v>
      </c>
      <c r="AU33" s="16">
        <f t="shared" ref="AU33" si="22">AU31/AU30</f>
        <v>0.49193548387096775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U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47" ht="32.25" x14ac:dyDescent="0.4">
      <c r="K8" s="23"/>
    </row>
    <row r="11" spans="2:47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</row>
    <row r="12" spans="2:47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63</v>
      </c>
    </row>
    <row r="13" spans="2:47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22</v>
      </c>
    </row>
    <row r="14" spans="2:47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" si="5">AU12/(AU12+AU13)</f>
        <v>0.74117647058823533</v>
      </c>
    </row>
    <row r="15" spans="2:47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21</v>
      </c>
    </row>
    <row r="16" spans="2:47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4</v>
      </c>
    </row>
    <row r="17" spans="2:47" ht="29.25" thickBot="1" x14ac:dyDescent="0.25">
      <c r="B17" s="5" t="s">
        <v>136</v>
      </c>
      <c r="C17" s="12">
        <f t="shared" ref="C17:AN17" si="6">C15/(C15+C16)</f>
        <v>0.8571428571428571</v>
      </c>
      <c r="D17" s="12">
        <f t="shared" si="6"/>
        <v>0.59090909090909094</v>
      </c>
      <c r="E17" s="12">
        <f t="shared" si="6"/>
        <v>1</v>
      </c>
      <c r="F17" s="12">
        <f t="shared" si="6"/>
        <v>0.72222222222222221</v>
      </c>
      <c r="G17" s="12">
        <f t="shared" si="6"/>
        <v>0.80769230769230771</v>
      </c>
      <c r="H17" s="12">
        <f t="shared" si="6"/>
        <v>0.83333333333333337</v>
      </c>
      <c r="I17" s="12">
        <f t="shared" si="6"/>
        <v>0.75</v>
      </c>
      <c r="J17" s="12">
        <f t="shared" si="6"/>
        <v>0.72413793103448276</v>
      </c>
      <c r="K17" s="12">
        <f t="shared" si="6"/>
        <v>0.78260869565217395</v>
      </c>
      <c r="L17" s="12">
        <f t="shared" si="6"/>
        <v>0.72727272727272729</v>
      </c>
      <c r="M17" s="12">
        <f t="shared" si="6"/>
        <v>0.75</v>
      </c>
      <c r="N17" s="12">
        <f t="shared" si="6"/>
        <v>0.88</v>
      </c>
      <c r="O17" s="12">
        <f t="shared" si="6"/>
        <v>0.81818181818181823</v>
      </c>
      <c r="P17" s="12">
        <f t="shared" si="6"/>
        <v>0.7</v>
      </c>
      <c r="Q17" s="12">
        <f t="shared" si="6"/>
        <v>1</v>
      </c>
      <c r="R17" s="12">
        <f t="shared" si="6"/>
        <v>0.8</v>
      </c>
      <c r="S17" s="12">
        <f t="shared" si="6"/>
        <v>0.92307692307692313</v>
      </c>
      <c r="T17" s="12">
        <f t="shared" si="6"/>
        <v>0.76923076923076927</v>
      </c>
      <c r="U17" s="12">
        <f t="shared" si="6"/>
        <v>1</v>
      </c>
      <c r="V17" s="12">
        <f t="shared" si="6"/>
        <v>0.9285714285714286</v>
      </c>
      <c r="W17" s="12">
        <f t="shared" si="6"/>
        <v>0.76190476190476186</v>
      </c>
      <c r="X17" s="12">
        <f t="shared" si="6"/>
        <v>0.84210526315789469</v>
      </c>
      <c r="Y17" s="12">
        <f t="shared" si="6"/>
        <v>0.66666666666666663</v>
      </c>
      <c r="Z17" s="12">
        <f t="shared" si="6"/>
        <v>0.76190476190476186</v>
      </c>
      <c r="AA17" s="12">
        <f t="shared" si="6"/>
        <v>0.89473684210526316</v>
      </c>
      <c r="AB17" s="12">
        <f t="shared" si="6"/>
        <v>0.89473684210526316</v>
      </c>
      <c r="AC17" s="12">
        <f t="shared" si="6"/>
        <v>0.81818181818181823</v>
      </c>
      <c r="AD17" s="12">
        <f t="shared" si="6"/>
        <v>0.88888888888888884</v>
      </c>
      <c r="AE17" s="12">
        <f t="shared" si="6"/>
        <v>0.875</v>
      </c>
      <c r="AF17" s="12">
        <f t="shared" si="6"/>
        <v>1</v>
      </c>
      <c r="AG17" s="12">
        <f t="shared" si="6"/>
        <v>0.76190476190476186</v>
      </c>
      <c r="AH17" s="12">
        <f t="shared" si="6"/>
        <v>0.90909090909090906</v>
      </c>
      <c r="AI17" s="12">
        <f t="shared" si="6"/>
        <v>0.7857142857142857</v>
      </c>
      <c r="AJ17" s="12">
        <f t="shared" si="6"/>
        <v>0.7142857142857143</v>
      </c>
      <c r="AK17" s="12">
        <f t="shared" si="6"/>
        <v>0.8</v>
      </c>
      <c r="AL17" s="12">
        <f t="shared" si="6"/>
        <v>0.95454545454545459</v>
      </c>
      <c r="AM17" s="12">
        <f t="shared" si="6"/>
        <v>0.94444444444444442</v>
      </c>
      <c r="AN17" s="12">
        <f t="shared" si="6"/>
        <v>0.8</v>
      </c>
      <c r="AO17" s="12">
        <f t="shared" ref="AO17:AQ17" si="7">AO15/(AO15+AO16)</f>
        <v>0.76190476190476186</v>
      </c>
      <c r="AP17" s="12">
        <f t="shared" ref="AP17" si="8">AP15/(AP15+AP16)</f>
        <v>0.75</v>
      </c>
      <c r="AQ17" s="12">
        <f t="shared" si="7"/>
        <v>0.8571428571428571</v>
      </c>
      <c r="AR17" s="12">
        <f t="shared" ref="AR17:AT17" si="9">AR15/(AR15+AR16)</f>
        <v>0.81818181818181823</v>
      </c>
      <c r="AS17" s="12">
        <f t="shared" ref="AS17" si="10">AS15/(AS15+AS16)</f>
        <v>0.57894736842105265</v>
      </c>
      <c r="AT17" s="12">
        <f t="shared" si="9"/>
        <v>0.81818181818181823</v>
      </c>
      <c r="AU17" s="12">
        <f t="shared" ref="AU17" si="11">AU15/(AU15+AU16)</f>
        <v>0.84</v>
      </c>
    </row>
    <row r="18" spans="2:47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18</v>
      </c>
    </row>
    <row r="19" spans="2:47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</row>
    <row r="20" spans="2:47" ht="20.100000000000001" customHeight="1" thickBot="1" x14ac:dyDescent="0.25">
      <c r="B20" s="5" t="s">
        <v>139</v>
      </c>
      <c r="C20" s="12">
        <f t="shared" ref="C20:AN20" si="12">C18/(C18+C19)</f>
        <v>1</v>
      </c>
      <c r="D20" s="12">
        <f t="shared" si="12"/>
        <v>1</v>
      </c>
      <c r="E20" s="12">
        <f t="shared" si="12"/>
        <v>1</v>
      </c>
      <c r="F20" s="12">
        <f t="shared" si="12"/>
        <v>1</v>
      </c>
      <c r="G20" s="12">
        <f t="shared" si="12"/>
        <v>1</v>
      </c>
      <c r="H20" s="12">
        <f t="shared" si="12"/>
        <v>1</v>
      </c>
      <c r="I20" s="12">
        <f t="shared" si="12"/>
        <v>1</v>
      </c>
      <c r="J20" s="12">
        <f t="shared" si="12"/>
        <v>1</v>
      </c>
      <c r="K20" s="12">
        <f t="shared" si="12"/>
        <v>1</v>
      </c>
      <c r="L20" s="12">
        <f t="shared" si="12"/>
        <v>0.9285714285714286</v>
      </c>
      <c r="M20" s="12">
        <f t="shared" si="12"/>
        <v>1</v>
      </c>
      <c r="N20" s="12">
        <f t="shared" si="12"/>
        <v>1</v>
      </c>
      <c r="O20" s="12">
        <f t="shared" si="12"/>
        <v>0.83333333333333337</v>
      </c>
      <c r="P20" s="12">
        <f t="shared" si="12"/>
        <v>1</v>
      </c>
      <c r="Q20" s="12">
        <f t="shared" si="12"/>
        <v>1</v>
      </c>
      <c r="R20" s="12">
        <f t="shared" si="12"/>
        <v>1</v>
      </c>
      <c r="S20" s="12">
        <f t="shared" si="12"/>
        <v>1</v>
      </c>
      <c r="T20" s="12">
        <f t="shared" si="12"/>
        <v>0.9</v>
      </c>
      <c r="U20" s="12">
        <f t="shared" si="12"/>
        <v>1</v>
      </c>
      <c r="V20" s="12">
        <f t="shared" si="12"/>
        <v>1</v>
      </c>
      <c r="W20" s="12">
        <f t="shared" si="12"/>
        <v>1</v>
      </c>
      <c r="X20" s="12">
        <f t="shared" si="12"/>
        <v>1</v>
      </c>
      <c r="Y20" s="12">
        <f t="shared" si="12"/>
        <v>1</v>
      </c>
      <c r="Z20" s="12">
        <f t="shared" si="12"/>
        <v>0.9</v>
      </c>
      <c r="AA20" s="12">
        <f t="shared" si="12"/>
        <v>1</v>
      </c>
      <c r="AB20" s="12">
        <f t="shared" si="12"/>
        <v>0.92307692307692313</v>
      </c>
      <c r="AC20" s="12">
        <f t="shared" si="12"/>
        <v>1</v>
      </c>
      <c r="AD20" s="12">
        <f t="shared" si="12"/>
        <v>1</v>
      </c>
      <c r="AE20" s="12">
        <f t="shared" si="12"/>
        <v>1</v>
      </c>
      <c r="AF20" s="12">
        <f t="shared" si="12"/>
        <v>1</v>
      </c>
      <c r="AG20" s="12">
        <f t="shared" si="12"/>
        <v>0.875</v>
      </c>
      <c r="AH20" s="12">
        <f t="shared" si="12"/>
        <v>1</v>
      </c>
      <c r="AI20" s="12">
        <f t="shared" si="12"/>
        <v>1</v>
      </c>
      <c r="AJ20" s="12">
        <f t="shared" si="12"/>
        <v>1</v>
      </c>
      <c r="AK20" s="12">
        <f t="shared" si="12"/>
        <v>1</v>
      </c>
      <c r="AL20" s="12">
        <f t="shared" si="12"/>
        <v>1</v>
      </c>
      <c r="AM20" s="12">
        <f t="shared" si="12"/>
        <v>1</v>
      </c>
      <c r="AN20" s="12">
        <f t="shared" si="12"/>
        <v>1</v>
      </c>
      <c r="AO20" s="12">
        <f t="shared" ref="AO20:AQ20" si="13">AO18/(AO18+AO19)</f>
        <v>1</v>
      </c>
      <c r="AP20" s="12">
        <f t="shared" ref="AP20" si="14">AP18/(AP18+AP19)</f>
        <v>0.95</v>
      </c>
      <c r="AQ20" s="12">
        <f t="shared" si="13"/>
        <v>1</v>
      </c>
      <c r="AR20" s="12">
        <f t="shared" ref="AR20:AT20" si="15">AR18/(AR18+AR19)</f>
        <v>0.96296296296296291</v>
      </c>
      <c r="AS20" s="12">
        <f t="shared" ref="AS20" si="16">AS18/(AS18+AS19)</f>
        <v>1</v>
      </c>
      <c r="AT20" s="12">
        <f t="shared" si="15"/>
        <v>0.92</v>
      </c>
      <c r="AU20" s="12">
        <f t="shared" ref="AU20" si="17">AU18/(AU18+AU19)</f>
        <v>1</v>
      </c>
    </row>
    <row r="21" spans="2:47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1348</v>
      </c>
    </row>
    <row r="22" spans="2:47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310</v>
      </c>
    </row>
    <row r="23" spans="2:47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34</v>
      </c>
    </row>
    <row r="24" spans="2:47" ht="20.100000000000001" customHeight="1" thickBot="1" x14ac:dyDescent="0.25">
      <c r="B24" s="5" t="s">
        <v>143</v>
      </c>
      <c r="C24" s="12">
        <f t="shared" ref="C24:AN24" si="18">C21/(C21+C22+C23)</f>
        <v>0.76553287981859408</v>
      </c>
      <c r="D24" s="12">
        <f t="shared" si="18"/>
        <v>0.75067628494138861</v>
      </c>
      <c r="E24" s="12">
        <f t="shared" si="18"/>
        <v>0.74550128534704374</v>
      </c>
      <c r="F24" s="12">
        <f t="shared" si="18"/>
        <v>0.7226514843432289</v>
      </c>
      <c r="G24" s="12">
        <f t="shared" si="18"/>
        <v>0.74048738777255241</v>
      </c>
      <c r="H24" s="12">
        <f t="shared" si="18"/>
        <v>0.70983302411873839</v>
      </c>
      <c r="I24" s="12">
        <f t="shared" si="18"/>
        <v>0.78285714285714281</v>
      </c>
      <c r="J24" s="12">
        <f t="shared" si="18"/>
        <v>0.77568042142230031</v>
      </c>
      <c r="K24" s="12">
        <f t="shared" si="18"/>
        <v>0.77076250607090824</v>
      </c>
      <c r="L24" s="12">
        <f t="shared" si="18"/>
        <v>0.8134939759036145</v>
      </c>
      <c r="M24" s="12">
        <f t="shared" si="18"/>
        <v>0.82242339832869082</v>
      </c>
      <c r="N24" s="12">
        <f t="shared" si="18"/>
        <v>0.82532127558305568</v>
      </c>
      <c r="O24" s="12">
        <f t="shared" si="18"/>
        <v>0.79161947904869767</v>
      </c>
      <c r="P24" s="12">
        <f t="shared" si="18"/>
        <v>0.8176165803108808</v>
      </c>
      <c r="Q24" s="12">
        <f t="shared" si="18"/>
        <v>0.8186770428015564</v>
      </c>
      <c r="R24" s="12">
        <f t="shared" si="18"/>
        <v>0.81305309734513276</v>
      </c>
      <c r="S24" s="12">
        <f t="shared" si="18"/>
        <v>0.81776504297994268</v>
      </c>
      <c r="T24" s="12">
        <f t="shared" si="18"/>
        <v>0.82272282076395686</v>
      </c>
      <c r="U24" s="12">
        <f t="shared" si="18"/>
        <v>0.84323922734026746</v>
      </c>
      <c r="V24" s="12">
        <f t="shared" si="18"/>
        <v>0.84107860011474467</v>
      </c>
      <c r="W24" s="12">
        <f t="shared" si="18"/>
        <v>0.83283433133732532</v>
      </c>
      <c r="X24" s="12">
        <f t="shared" si="18"/>
        <v>0.82714054927302105</v>
      </c>
      <c r="Y24" s="12">
        <f t="shared" si="18"/>
        <v>0.83820224719101122</v>
      </c>
      <c r="Z24" s="12">
        <f t="shared" si="18"/>
        <v>0.84631147540983609</v>
      </c>
      <c r="AA24" s="12">
        <f t="shared" si="18"/>
        <v>0.84740429994756161</v>
      </c>
      <c r="AB24" s="12">
        <f t="shared" si="18"/>
        <v>0.83634677793231338</v>
      </c>
      <c r="AC24" s="12">
        <f t="shared" si="18"/>
        <v>0.84526558891454961</v>
      </c>
      <c r="AD24" s="12">
        <f t="shared" si="18"/>
        <v>0.84253164556962024</v>
      </c>
      <c r="AE24" s="12">
        <f t="shared" si="18"/>
        <v>0.83680387409200974</v>
      </c>
      <c r="AF24" s="12">
        <f t="shared" si="18"/>
        <v>0.83711911357340718</v>
      </c>
      <c r="AG24" s="12">
        <f t="shared" si="18"/>
        <v>0.84267782426778237</v>
      </c>
      <c r="AH24" s="12">
        <f t="shared" si="18"/>
        <v>0.83588129496402874</v>
      </c>
      <c r="AI24" s="12">
        <f t="shared" si="18"/>
        <v>0.84690553745928343</v>
      </c>
      <c r="AJ24" s="12">
        <f t="shared" si="18"/>
        <v>0.84197924980047889</v>
      </c>
      <c r="AK24" s="12">
        <f t="shared" si="18"/>
        <v>0.84608030592734229</v>
      </c>
      <c r="AL24" s="12">
        <f t="shared" si="18"/>
        <v>0.82730455075845977</v>
      </c>
      <c r="AM24" s="12">
        <f t="shared" si="18"/>
        <v>0.83800952885124402</v>
      </c>
      <c r="AN24" s="12">
        <f t="shared" si="18"/>
        <v>0.82352941176470584</v>
      </c>
      <c r="AO24" s="12">
        <f t="shared" ref="AO24:AQ24" si="19">AO21/(AO21+AO22+AO23)</f>
        <v>0.82282793867120951</v>
      </c>
      <c r="AP24" s="12">
        <f t="shared" ref="AP24" si="20">AP21/(AP21+AP22+AP23)</f>
        <v>0.82316384180790958</v>
      </c>
      <c r="AQ24" s="12">
        <f t="shared" si="19"/>
        <v>0.83761618370694368</v>
      </c>
      <c r="AR24" s="12">
        <f t="shared" ref="AR24:AT24" si="21">AR21/(AR21+AR22+AR23)</f>
        <v>0.83040272263187753</v>
      </c>
      <c r="AS24" s="12">
        <f t="shared" ref="AS24" si="22">AS21/(AS21+AS22+AS23)</f>
        <v>0.80887372013651881</v>
      </c>
      <c r="AT24" s="12">
        <f t="shared" si="21"/>
        <v>0.8326446280991735</v>
      </c>
      <c r="AU24" s="12">
        <f t="shared" ref="AU24" si="23">AU21/(AU21+AU22+AU23)</f>
        <v>0.79669030732860524</v>
      </c>
    </row>
    <row r="25" spans="2:47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128</v>
      </c>
    </row>
    <row r="26" spans="2:47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59</v>
      </c>
    </row>
    <row r="27" spans="2:47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43</v>
      </c>
    </row>
    <row r="28" spans="2:47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19</v>
      </c>
    </row>
    <row r="29" spans="2:47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7</v>
      </c>
    </row>
    <row r="30" spans="2:47" ht="20.100000000000001" customHeight="1" thickBot="1" x14ac:dyDescent="0.25">
      <c r="B30" s="5" t="s">
        <v>144</v>
      </c>
      <c r="C30" s="12">
        <f t="shared" ref="C30:AN30" si="24">(C26+C27)/C25</f>
        <v>0.74336283185840712</v>
      </c>
      <c r="D30" s="12">
        <f t="shared" si="24"/>
        <v>0.71578947368421053</v>
      </c>
      <c r="E30" s="12">
        <f t="shared" si="24"/>
        <v>0.84090909090909094</v>
      </c>
      <c r="F30" s="12">
        <f t="shared" si="24"/>
        <v>0.78409090909090906</v>
      </c>
      <c r="G30" s="12">
        <f t="shared" si="24"/>
        <v>0.70338983050847459</v>
      </c>
      <c r="H30" s="12">
        <f t="shared" si="24"/>
        <v>0.75789473684210529</v>
      </c>
      <c r="I30" s="12">
        <f t="shared" si="24"/>
        <v>0.765625</v>
      </c>
      <c r="J30" s="12">
        <f t="shared" si="24"/>
        <v>0.77659574468085102</v>
      </c>
      <c r="K30" s="12">
        <f t="shared" si="24"/>
        <v>0.77064220183486243</v>
      </c>
      <c r="L30" s="12">
        <f t="shared" si="24"/>
        <v>0.8</v>
      </c>
      <c r="M30" s="12">
        <f t="shared" si="24"/>
        <v>0.82978723404255317</v>
      </c>
      <c r="N30" s="12">
        <f t="shared" si="24"/>
        <v>0.8165137614678899</v>
      </c>
      <c r="O30" s="12">
        <f t="shared" si="24"/>
        <v>0.67391304347826086</v>
      </c>
      <c r="P30" s="12">
        <f t="shared" si="24"/>
        <v>0.75342465753424659</v>
      </c>
      <c r="Q30" s="12">
        <f t="shared" si="24"/>
        <v>0.79069767441860461</v>
      </c>
      <c r="R30" s="12">
        <f t="shared" si="24"/>
        <v>0.84615384615384615</v>
      </c>
      <c r="S30" s="12">
        <f t="shared" si="24"/>
        <v>0.87878787878787878</v>
      </c>
      <c r="T30" s="12">
        <f t="shared" si="24"/>
        <v>0.72631578947368425</v>
      </c>
      <c r="U30" s="12">
        <f t="shared" si="24"/>
        <v>0.9375</v>
      </c>
      <c r="V30" s="12">
        <f t="shared" si="24"/>
        <v>0.78048780487804881</v>
      </c>
      <c r="W30" s="12">
        <f t="shared" si="24"/>
        <v>0.78899082568807344</v>
      </c>
      <c r="X30" s="12">
        <f t="shared" si="24"/>
        <v>0.83333333333333337</v>
      </c>
      <c r="Y30" s="12">
        <f t="shared" si="24"/>
        <v>0.72499999999999998</v>
      </c>
      <c r="Z30" s="12">
        <f t="shared" si="24"/>
        <v>0.83950617283950613</v>
      </c>
      <c r="AA30" s="12">
        <f t="shared" si="24"/>
        <v>0.80952380952380953</v>
      </c>
      <c r="AB30" s="12">
        <f t="shared" si="24"/>
        <v>0.83620689655172409</v>
      </c>
      <c r="AC30" s="12">
        <f t="shared" si="24"/>
        <v>0.82456140350877194</v>
      </c>
      <c r="AD30" s="12">
        <f t="shared" si="24"/>
        <v>0.83333333333333337</v>
      </c>
      <c r="AE30" s="12">
        <f t="shared" si="24"/>
        <v>0.82524271844660191</v>
      </c>
      <c r="AF30" s="12">
        <f t="shared" si="24"/>
        <v>0.87155963302752293</v>
      </c>
      <c r="AG30" s="12">
        <f t="shared" si="24"/>
        <v>0.78873239436619713</v>
      </c>
      <c r="AH30" s="12">
        <f t="shared" si="24"/>
        <v>0.79207920792079212</v>
      </c>
      <c r="AI30" s="12">
        <f t="shared" si="24"/>
        <v>0.73972602739726023</v>
      </c>
      <c r="AJ30" s="12">
        <f t="shared" si="24"/>
        <v>0.82857142857142863</v>
      </c>
      <c r="AK30" s="12">
        <f t="shared" si="24"/>
        <v>0.80281690140845074</v>
      </c>
      <c r="AL30" s="12">
        <f t="shared" si="24"/>
        <v>0.83199999999999996</v>
      </c>
      <c r="AM30" s="12">
        <f t="shared" si="24"/>
        <v>0.77049180327868849</v>
      </c>
      <c r="AN30" s="12">
        <f t="shared" si="24"/>
        <v>0.75147928994082835</v>
      </c>
      <c r="AO30" s="12">
        <f t="shared" ref="AO30:AQ30" si="25">(AO26+AO27)/AO25</f>
        <v>0.74025974025974028</v>
      </c>
      <c r="AP30" s="12">
        <f t="shared" ref="AP30" si="26">(AP26+AP27)/AP25</f>
        <v>0.76377952755905509</v>
      </c>
      <c r="AQ30" s="12">
        <f t="shared" si="25"/>
        <v>0.81343283582089554</v>
      </c>
      <c r="AR30" s="12">
        <f t="shared" ref="AR30:AT30" si="27">(AR26+AR27)/AR25</f>
        <v>0.78181818181818186</v>
      </c>
      <c r="AS30" s="12">
        <f t="shared" ref="AS30" si="28">(AS26+AS27)/AS25</f>
        <v>0.73134328358208955</v>
      </c>
      <c r="AT30" s="12">
        <f t="shared" si="27"/>
        <v>0.7578125</v>
      </c>
      <c r="AU30" s="12">
        <f t="shared" ref="AU30" si="29">(AU26+AU27)/AU25</f>
        <v>0.796875</v>
      </c>
    </row>
    <row r="31" spans="2:47" ht="20.100000000000001" customHeight="1" thickBot="1" x14ac:dyDescent="0.25">
      <c r="B31" s="5" t="s">
        <v>145</v>
      </c>
      <c r="C31" s="12">
        <f t="shared" ref="C31:R32" si="30">C26/(C26+C28)</f>
        <v>0.765625</v>
      </c>
      <c r="D31" s="12">
        <f t="shared" si="30"/>
        <v>0.72131147540983609</v>
      </c>
      <c r="E31" s="12">
        <f t="shared" si="30"/>
        <v>0.80769230769230771</v>
      </c>
      <c r="F31" s="12">
        <f t="shared" si="30"/>
        <v>0.75</v>
      </c>
      <c r="G31" s="12">
        <f t="shared" si="30"/>
        <v>0.66216216216216217</v>
      </c>
      <c r="H31" s="12">
        <f t="shared" si="30"/>
        <v>0.76923076923076927</v>
      </c>
      <c r="I31" s="12">
        <f t="shared" si="30"/>
        <v>0.73469387755102045</v>
      </c>
      <c r="J31" s="12">
        <f t="shared" si="30"/>
        <v>0.74242424242424243</v>
      </c>
      <c r="K31" s="12">
        <f t="shared" si="30"/>
        <v>0.77333333333333332</v>
      </c>
      <c r="L31" s="12">
        <f t="shared" si="30"/>
        <v>0.79032258064516125</v>
      </c>
      <c r="M31" s="12">
        <f t="shared" si="30"/>
        <v>0.88235294117647056</v>
      </c>
      <c r="N31" s="12">
        <f t="shared" si="30"/>
        <v>0.77922077922077926</v>
      </c>
      <c r="O31" s="12">
        <f t="shared" si="30"/>
        <v>0.7142857142857143</v>
      </c>
      <c r="P31" s="12">
        <f t="shared" si="30"/>
        <v>0.74545454545454548</v>
      </c>
      <c r="Q31" s="12">
        <f t="shared" si="30"/>
        <v>0.78125</v>
      </c>
      <c r="R31" s="12">
        <f t="shared" si="30"/>
        <v>0.859375</v>
      </c>
      <c r="S31" s="12">
        <f t="shared" ref="D31:AN32" si="31">S26/(S26+S28)</f>
        <v>0.88888888888888884</v>
      </c>
      <c r="T31" s="12">
        <f t="shared" si="31"/>
        <v>0.74626865671641796</v>
      </c>
      <c r="U31" s="12">
        <f t="shared" si="31"/>
        <v>0.95</v>
      </c>
      <c r="V31" s="12">
        <f t="shared" si="31"/>
        <v>0.81132075471698117</v>
      </c>
      <c r="W31" s="12">
        <f t="shared" si="31"/>
        <v>0.77922077922077926</v>
      </c>
      <c r="X31" s="12">
        <f t="shared" si="31"/>
        <v>0.84126984126984128</v>
      </c>
      <c r="Y31" s="12">
        <f t="shared" si="31"/>
        <v>0.65384615384615385</v>
      </c>
      <c r="Z31" s="12">
        <f t="shared" si="31"/>
        <v>0.875</v>
      </c>
      <c r="AA31" s="12">
        <f t="shared" si="31"/>
        <v>0.8</v>
      </c>
      <c r="AB31" s="12">
        <f t="shared" si="31"/>
        <v>0.76388888888888884</v>
      </c>
      <c r="AC31" s="12">
        <f t="shared" si="31"/>
        <v>0.82051282051282048</v>
      </c>
      <c r="AD31" s="12">
        <f t="shared" si="31"/>
        <v>0.86567164179104472</v>
      </c>
      <c r="AE31" s="12">
        <f t="shared" si="31"/>
        <v>0.81538461538461537</v>
      </c>
      <c r="AF31" s="12">
        <f t="shared" si="31"/>
        <v>0.87142857142857144</v>
      </c>
      <c r="AG31" s="12">
        <f t="shared" si="31"/>
        <v>0.82</v>
      </c>
      <c r="AH31" s="12">
        <f t="shared" si="31"/>
        <v>0.88709677419354838</v>
      </c>
      <c r="AI31" s="12">
        <f t="shared" si="31"/>
        <v>0.73809523809523814</v>
      </c>
      <c r="AJ31" s="12">
        <f t="shared" si="31"/>
        <v>0.82608695652173914</v>
      </c>
      <c r="AK31" s="12">
        <f t="shared" si="31"/>
        <v>0.81481481481481477</v>
      </c>
      <c r="AL31" s="12">
        <f t="shared" si="31"/>
        <v>0.84444444444444444</v>
      </c>
      <c r="AM31" s="12">
        <f t="shared" si="31"/>
        <v>0.7640449438202247</v>
      </c>
      <c r="AN31" s="12">
        <f t="shared" si="31"/>
        <v>0.7927927927927928</v>
      </c>
      <c r="AO31" s="12">
        <f t="shared" ref="AO31:AQ31" si="32">AO26/(AO26+AO28)</f>
        <v>0.77358490566037741</v>
      </c>
      <c r="AP31" s="12">
        <f t="shared" ref="AP31" si="33">AP26/(AP26+AP28)</f>
        <v>0.78481012658227844</v>
      </c>
      <c r="AQ31" s="12">
        <f t="shared" si="32"/>
        <v>0.81188118811881194</v>
      </c>
      <c r="AR31" s="12">
        <f t="shared" ref="AR31:AT31" si="34">AR26/(AR26+AR28)</f>
        <v>0.78899082568807344</v>
      </c>
      <c r="AS31" s="12">
        <f t="shared" ref="AS31" si="35">AS26/(AS26+AS28)</f>
        <v>0.7857142857142857</v>
      </c>
      <c r="AT31" s="12">
        <f t="shared" si="34"/>
        <v>0.7558139534883721</v>
      </c>
      <c r="AU31" s="12">
        <f t="shared" ref="AU31" si="36">AU26/(AU26+AU28)</f>
        <v>0.75641025641025639</v>
      </c>
    </row>
    <row r="32" spans="2:47" ht="20.100000000000001" customHeight="1" thickBot="1" x14ac:dyDescent="0.25">
      <c r="B32" s="5" t="s">
        <v>146</v>
      </c>
      <c r="C32" s="12">
        <f t="shared" si="30"/>
        <v>0.7142857142857143</v>
      </c>
      <c r="D32" s="12">
        <f t="shared" si="31"/>
        <v>0.70588235294117652</v>
      </c>
      <c r="E32" s="12">
        <f t="shared" si="31"/>
        <v>0.88888888888888884</v>
      </c>
      <c r="F32" s="12">
        <f t="shared" si="31"/>
        <v>0.84375</v>
      </c>
      <c r="G32" s="12">
        <f t="shared" si="31"/>
        <v>0.77272727272727271</v>
      </c>
      <c r="H32" s="12">
        <f t="shared" si="31"/>
        <v>0.73333333333333328</v>
      </c>
      <c r="I32" s="12">
        <f t="shared" si="31"/>
        <v>0.8666666666666667</v>
      </c>
      <c r="J32" s="12">
        <f t="shared" si="31"/>
        <v>0.8571428571428571</v>
      </c>
      <c r="K32" s="12">
        <f t="shared" si="31"/>
        <v>0.76470588235294112</v>
      </c>
      <c r="L32" s="12">
        <f t="shared" si="31"/>
        <v>0.81578947368421051</v>
      </c>
      <c r="M32" s="12">
        <f t="shared" si="31"/>
        <v>0.69230769230769229</v>
      </c>
      <c r="N32" s="12">
        <f t="shared" si="31"/>
        <v>0.90625</v>
      </c>
      <c r="O32" s="12">
        <f t="shared" si="31"/>
        <v>0.58620689655172409</v>
      </c>
      <c r="P32" s="12">
        <f t="shared" si="31"/>
        <v>0.77777777777777779</v>
      </c>
      <c r="Q32" s="12">
        <f t="shared" si="31"/>
        <v>0.81818181818181823</v>
      </c>
      <c r="R32" s="12">
        <f t="shared" si="31"/>
        <v>0.81481481481481477</v>
      </c>
      <c r="S32" s="12">
        <f t="shared" si="31"/>
        <v>0.8571428571428571</v>
      </c>
      <c r="T32" s="12">
        <f t="shared" si="31"/>
        <v>0.6785714285714286</v>
      </c>
      <c r="U32" s="12">
        <f t="shared" si="31"/>
        <v>0.875</v>
      </c>
      <c r="V32" s="12">
        <f t="shared" si="31"/>
        <v>0.72413793103448276</v>
      </c>
      <c r="W32" s="12">
        <f t="shared" si="31"/>
        <v>0.8125</v>
      </c>
      <c r="X32" s="12">
        <f t="shared" si="31"/>
        <v>0.81818181818181823</v>
      </c>
      <c r="Y32" s="12">
        <f t="shared" si="31"/>
        <v>0.8571428571428571</v>
      </c>
      <c r="Z32" s="12">
        <f t="shared" si="31"/>
        <v>0.76</v>
      </c>
      <c r="AA32" s="12">
        <f t="shared" si="31"/>
        <v>0.82857142857142863</v>
      </c>
      <c r="AB32" s="12">
        <f t="shared" si="31"/>
        <v>0.95454545454545459</v>
      </c>
      <c r="AC32" s="12">
        <f t="shared" si="31"/>
        <v>0.83333333333333337</v>
      </c>
      <c r="AD32" s="12">
        <f t="shared" si="31"/>
        <v>0.77142857142857146</v>
      </c>
      <c r="AE32" s="12">
        <f t="shared" si="31"/>
        <v>0.84210526315789469</v>
      </c>
      <c r="AF32" s="12">
        <f t="shared" si="31"/>
        <v>0.87179487179487181</v>
      </c>
      <c r="AG32" s="12">
        <f t="shared" si="31"/>
        <v>0.7142857142857143</v>
      </c>
      <c r="AH32" s="12">
        <f t="shared" si="31"/>
        <v>0.64102564102564108</v>
      </c>
      <c r="AI32" s="12">
        <f t="shared" si="31"/>
        <v>0.74193548387096775</v>
      </c>
      <c r="AJ32" s="12">
        <f t="shared" si="31"/>
        <v>0.83333333333333337</v>
      </c>
      <c r="AK32" s="12">
        <f t="shared" si="31"/>
        <v>0.76470588235294112</v>
      </c>
      <c r="AL32" s="12">
        <f t="shared" si="31"/>
        <v>0.8</v>
      </c>
      <c r="AM32" s="12">
        <f t="shared" si="31"/>
        <v>0.78787878787878785</v>
      </c>
      <c r="AN32" s="12">
        <f t="shared" si="31"/>
        <v>0.67241379310344829</v>
      </c>
      <c r="AO32" s="12">
        <f t="shared" ref="AO32:AQ32" si="37">AO27/(AO27+AO29)</f>
        <v>0.66666666666666663</v>
      </c>
      <c r="AP32" s="12">
        <f t="shared" ref="AP32" si="38">AP27/(AP27+AP29)</f>
        <v>0.72916666666666663</v>
      </c>
      <c r="AQ32" s="12">
        <f t="shared" si="37"/>
        <v>0.81818181818181823</v>
      </c>
      <c r="AR32" s="12">
        <f t="shared" ref="AR32:AT32" si="39">AR27/(AR27+AR29)</f>
        <v>0.7678571428571429</v>
      </c>
      <c r="AS32" s="12">
        <f t="shared" ref="AS32" si="40">AS27/(AS27+AS29)</f>
        <v>0.64</v>
      </c>
      <c r="AT32" s="12">
        <f t="shared" si="39"/>
        <v>0.76190476190476186</v>
      </c>
      <c r="AU32" s="12">
        <f t="shared" ref="AU32" si="41">AU27/(AU27+AU29)</f>
        <v>0.86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2024-04-17T07:58:03Z</dcterms:modified>
</cp:coreProperties>
</file>